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/>
  </bookViews>
  <sheets>
    <sheet name="Тит.лист" sheetId="3" r:id="rId1"/>
    <sheet name="Раздел 1" sheetId="1" r:id="rId2"/>
    <sheet name="Раздел 2" sheetId="2" r:id="rId3"/>
  </sheets>
  <definedNames>
    <definedName name="_GoBack" localSheetId="0">Тит.лист!$A$35</definedName>
    <definedName name="_xlnm.Print_Area" localSheetId="2">'Раздел 2'!$A$1:$H$51</definedName>
  </definedNames>
  <calcPr calcId="162913"/>
</workbook>
</file>

<file path=xl/calcChain.xml><?xml version="1.0" encoding="utf-8"?>
<calcChain xmlns="http://schemas.openxmlformats.org/spreadsheetml/2006/main">
  <c r="E33" i="2" l="1"/>
  <c r="F38" i="1"/>
  <c r="G38" i="1"/>
  <c r="H38" i="1"/>
  <c r="E38" i="1"/>
  <c r="E10" i="1"/>
  <c r="E13" i="2"/>
  <c r="E16" i="2"/>
  <c r="H33" i="2"/>
  <c r="E29" i="2"/>
  <c r="H29" i="2"/>
  <c r="G29" i="2"/>
  <c r="F29" i="2"/>
  <c r="E26" i="2"/>
  <c r="F16" i="2"/>
  <c r="G16" i="2"/>
  <c r="H16" i="2"/>
  <c r="E61" i="1"/>
  <c r="E56" i="1" s="1"/>
  <c r="E47" i="1"/>
  <c r="H47" i="1"/>
  <c r="F47" i="1" l="1"/>
  <c r="G47" i="1"/>
  <c r="E29" i="1"/>
  <c r="F16" i="1"/>
  <c r="G16" i="1"/>
  <c r="H16" i="1"/>
  <c r="E16" i="1"/>
  <c r="E35" i="1" l="1"/>
  <c r="E25" i="1" s="1"/>
  <c r="E37" i="1"/>
  <c r="G29" i="1"/>
  <c r="F29" i="1"/>
  <c r="E64" i="1"/>
  <c r="F61" i="1"/>
  <c r="F56" i="1" s="1"/>
  <c r="F5" i="2" s="1"/>
  <c r="F12" i="2" s="1"/>
  <c r="E43" i="1"/>
  <c r="H29" i="1"/>
  <c r="F22" i="1"/>
  <c r="G22" i="1"/>
  <c r="H22" i="1"/>
  <c r="E22" i="1"/>
  <c r="F10" i="1"/>
  <c r="H68" i="1"/>
  <c r="H64" i="1"/>
  <c r="H61" i="1"/>
  <c r="H56" i="1" s="1"/>
  <c r="H5" i="2" s="1"/>
  <c r="H54" i="1"/>
  <c r="H43" i="1"/>
  <c r="H37" i="1"/>
  <c r="H35" i="1"/>
  <c r="H10" i="1"/>
  <c r="H26" i="2"/>
  <c r="H13" i="2"/>
  <c r="B44" i="2"/>
  <c r="B51" i="2" s="1"/>
  <c r="E35" i="2"/>
  <c r="F33" i="2"/>
  <c r="G33" i="2"/>
  <c r="G13" i="2"/>
  <c r="F13" i="2"/>
  <c r="F35" i="2"/>
  <c r="G35" i="2"/>
  <c r="F26" i="2"/>
  <c r="G26" i="2"/>
  <c r="F68" i="1"/>
  <c r="G68" i="1"/>
  <c r="E68" i="1"/>
  <c r="F64" i="1"/>
  <c r="G64" i="1"/>
  <c r="F54" i="1"/>
  <c r="G54" i="1"/>
  <c r="E54" i="1"/>
  <c r="G61" i="1"/>
  <c r="G56" i="1" s="1"/>
  <c r="F43" i="1"/>
  <c r="G43" i="1"/>
  <c r="F37" i="1"/>
  <c r="G37" i="1"/>
  <c r="F35" i="1"/>
  <c r="G35" i="1"/>
  <c r="G10" i="1"/>
  <c r="F25" i="1" l="1"/>
  <c r="H25" i="1"/>
  <c r="H24" i="1" s="1"/>
  <c r="G25" i="1"/>
  <c r="G24" i="1" s="1"/>
  <c r="H7" i="1"/>
  <c r="E7" i="1"/>
  <c r="E5" i="2"/>
  <c r="E12" i="2" s="1"/>
  <c r="F7" i="1"/>
  <c r="F53" i="2"/>
  <c r="G7" i="1"/>
  <c r="H12" i="2"/>
  <c r="H34" i="2" s="1"/>
  <c r="G5" i="2"/>
  <c r="G12" i="2" s="1"/>
  <c r="F34" i="2"/>
  <c r="F54" i="2" s="1"/>
  <c r="F24" i="1"/>
  <c r="F5" i="1" l="1"/>
  <c r="G5" i="1"/>
  <c r="E53" i="2"/>
  <c r="E34" i="2"/>
  <c r="E54" i="2" s="1"/>
  <c r="G53" i="2"/>
  <c r="G34" i="2"/>
  <c r="G54" i="2" s="1"/>
  <c r="E24" i="1"/>
  <c r="E5" i="1" s="1"/>
</calcChain>
</file>

<file path=xl/sharedStrings.xml><?xml version="1.0" encoding="utf-8"?>
<sst xmlns="http://schemas.openxmlformats.org/spreadsheetml/2006/main" count="303" uniqueCount="253">
  <si>
    <t>Наименование показателя</t>
  </si>
  <si>
    <t>Код строки</t>
  </si>
  <si>
    <t xml:space="preserve">Аналитический код </t>
  </si>
  <si>
    <t>Сумма</t>
  </si>
  <si>
    <t>за пределами планового периода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</si>
  <si>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</si>
  <si>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</si>
  <si>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Доходы, всего:</t>
  </si>
  <si>
    <t>0001</t>
  </si>
  <si>
    <t>0002</t>
  </si>
  <si>
    <t>1000</t>
  </si>
  <si>
    <t>1100</t>
  </si>
  <si>
    <t>1200</t>
  </si>
  <si>
    <t>1210</t>
  </si>
  <si>
    <t>1400</t>
  </si>
  <si>
    <t>1500</t>
  </si>
  <si>
    <t>доходы от оказания услуг, работ, компенсации затрат учреждений, всего</t>
  </si>
  <si>
    <t>в том числе:
доходы от собственности, всего</t>
  </si>
  <si>
    <t>Х</t>
  </si>
  <si>
    <t>Раздел 1. Поступления и выплаты.</t>
  </si>
  <si>
    <t>безвозмездные денежные поступления, всего</t>
  </si>
  <si>
    <t>прочие доходы, всего</t>
  </si>
  <si>
    <t>субсидии на осуществление капитальных вложений</t>
  </si>
  <si>
    <t>Расходы, всего</t>
  </si>
  <si>
    <t>2000</t>
  </si>
  <si>
    <t>2100</t>
  </si>
  <si>
    <t>2110</t>
  </si>
  <si>
    <t>2120</t>
  </si>
  <si>
    <t>2130</t>
  </si>
  <si>
    <t>2140</t>
  </si>
  <si>
    <t>2300</t>
  </si>
  <si>
    <t>2310</t>
  </si>
  <si>
    <t>2320</t>
  </si>
  <si>
    <t>2330</t>
  </si>
  <si>
    <t>x</t>
  </si>
  <si>
    <t>2600</t>
  </si>
  <si>
    <t xml:space="preserve">Выплаты, уменьшающие доход, всего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</si>
  <si>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</si>
  <si>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</si>
  <si>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</si>
  <si>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из них:
возврат в бюджет средств субсидии
</t>
  </si>
  <si>
    <t>х</t>
  </si>
  <si>
    <t>№ п/п</t>
  </si>
  <si>
    <t>Коды строк</t>
  </si>
  <si>
    <t>Год начала закупки</t>
  </si>
  <si>
    <t xml:space="preserve">Выплаты на закупку товаров, работ, услуг, всего </t>
  </si>
  <si>
    <t>1.1.</t>
  </si>
  <si>
    <t>1.2.</t>
  </si>
  <si>
    <t>1.3.</t>
  </si>
  <si>
    <t>1.4.</t>
  </si>
  <si>
    <t>1.4.1</t>
  </si>
  <si>
    <t>1.4.1.2</t>
  </si>
  <si>
    <t>1.4.1.1</t>
  </si>
  <si>
    <t xml:space="preserve">в соответствии с Федеральным законом № 223-ФЗ 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</si>
  <si>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</si>
  <si>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</si>
  <si>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1.4.2.2.</t>
  </si>
  <si>
    <t>1.4.2.1.</t>
  </si>
  <si>
    <t>1.4.3</t>
  </si>
  <si>
    <t>1.4.4</t>
  </si>
  <si>
    <t>за счет средств обязательного медицинского страхования</t>
  </si>
  <si>
    <t>1.4.4.1</t>
  </si>
  <si>
    <t>1.4.4.2</t>
  </si>
  <si>
    <t>1.4.5.</t>
  </si>
  <si>
    <t>за счет прочих источников финансового обеспечения</t>
  </si>
  <si>
    <t>1.4.5.1.</t>
  </si>
  <si>
    <t>в том числе: в соответствии с Федеральным законом № 44-ФЗ</t>
  </si>
  <si>
    <t>1.4.5.2.</t>
  </si>
  <si>
    <t>в соответствии с Федеральным законом № 223-ФЗ</t>
  </si>
  <si>
    <t>2.</t>
  </si>
  <si>
    <t>в том числе по году начала закупки:</t>
  </si>
  <si>
    <t>3.</t>
  </si>
  <si>
    <t>СОГЛАСОВАНО</t>
  </si>
  <si>
    <t>Код по бюджетной классификации РФ</t>
  </si>
  <si>
    <t xml:space="preserve">в том числе:
налог на прибыль 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</si>
  <si>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</si>
  <si>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в том числе:
в соответствии с Федеральным законом № 44-ФЗ</t>
  </si>
  <si>
    <t xml:space="preserve"> (расшифровка подписи)</t>
  </si>
  <si>
    <t xml:space="preserve">                                                                                                                                              (подпись)</t>
  </si>
  <si>
    <t>(наименование должности уполномоченного лица)</t>
  </si>
  <si>
    <t>Коды</t>
  </si>
  <si>
    <t>Дата</t>
  </si>
  <si>
    <t>Орган, осуществляющий</t>
  </si>
  <si>
    <r>
      <t xml:space="preserve">функции и полномочия учредителя   </t>
    </r>
    <r>
      <rPr>
        <u/>
        <sz val="13"/>
        <color theme="1"/>
        <rFont val="Times New Roman"/>
        <family val="1"/>
        <charset val="204"/>
      </rPr>
      <t xml:space="preserve"> </t>
    </r>
  </si>
  <si>
    <t>по Сводному реестру</t>
  </si>
  <si>
    <t>глава по БК</t>
  </si>
  <si>
    <t xml:space="preserve">Учреждение          </t>
  </si>
  <si>
    <t>ИНН</t>
  </si>
  <si>
    <t>КПП</t>
  </si>
  <si>
    <t>Единица измерения: руб.</t>
  </si>
  <si>
    <t>по ОКЕИ</t>
  </si>
  <si>
    <t xml:space="preserve"> (наименование учреждения)</t>
  </si>
  <si>
    <t>Управление образования администрации Надеждинского муниципального района</t>
  </si>
  <si>
    <t>в том числе:
на выплаты персоналу, всего</t>
  </si>
  <si>
    <t>1220</t>
  </si>
  <si>
    <t>доходы от оказания платных услуг, работ</t>
  </si>
  <si>
    <t>1300</t>
  </si>
  <si>
    <t>доходы от штрафов, пеней, иных сумм принудительного изъятия, всего</t>
  </si>
  <si>
    <t>в том числе:</t>
  </si>
  <si>
    <t>1310</t>
  </si>
  <si>
    <t>УТВЕРЖДАЮ</t>
  </si>
  <si>
    <t>1110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</si>
  <si>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</si>
  <si>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1230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</si>
  <si>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</si>
  <si>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в том числе:
целевые субсидии</t>
  </si>
  <si>
    <t>Сумма, руб.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</si>
  <si>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</si>
  <si>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</si>
  <si>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</si>
  <si>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</si>
  <si>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</si>
  <si>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в том числе:
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</si>
  <si>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</si>
  <si>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</si>
  <si>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</si>
  <si>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в том числе:
на выплаты по оплате труда</t>
  </si>
  <si>
    <t>на иные выплаты работникам</t>
  </si>
  <si>
    <t>2141</t>
  </si>
  <si>
    <t>2142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</si>
  <si>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</si>
  <si>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</si>
  <si>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</si>
  <si>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в том числе:
на оплату труда стажеров</t>
  </si>
  <si>
    <t>2150</t>
  </si>
  <si>
    <t>2160</t>
  </si>
  <si>
    <t>2170</t>
  </si>
  <si>
    <t>социальные и иные выплаты населению, всего</t>
  </si>
  <si>
    <t>2200</t>
  </si>
  <si>
    <t>в том числе:
социальные выплаты гражданам, кроме публичных нормативных социальных выплат</t>
  </si>
  <si>
    <t>из них:
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</si>
  <si>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</si>
  <si>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</si>
  <si>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2210</t>
  </si>
  <si>
    <t>2211</t>
  </si>
  <si>
    <t>2220</t>
  </si>
  <si>
    <t>2230</t>
  </si>
  <si>
    <t>2240</t>
  </si>
  <si>
    <t xml:space="preserve">уплата налога на имущество организаций и земельного налога 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</si>
  <si>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</si>
  <si>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</si>
  <si>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</si>
  <si>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2400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</si>
  <si>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</si>
  <si>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</si>
  <si>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</si>
  <si>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</si>
  <si>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2500</t>
  </si>
  <si>
    <t>2520</t>
  </si>
  <si>
    <t>2610</t>
  </si>
  <si>
    <t>в том числе:
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</si>
  <si>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 (муниципального) имущества</t>
  </si>
  <si>
    <t xml:space="preserve">расходы на закупку товаров, работ, услуг, всего </t>
  </si>
  <si>
    <t>2630</t>
  </si>
  <si>
    <t>2640</t>
  </si>
  <si>
    <t>прочую закупку товаров, работ и услуг</t>
  </si>
  <si>
    <t>2650</t>
  </si>
  <si>
    <t>капитальные вложения в объекты государственной (муниципальной) собственности, всего</t>
  </si>
  <si>
    <t>в том числе:
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</si>
  <si>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</si>
  <si>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>уплата налогов, сборов и иных платежей, всего</t>
  </si>
  <si>
    <t>2410</t>
  </si>
  <si>
    <t>2420</t>
  </si>
  <si>
    <t>2430</t>
  </si>
  <si>
    <t>1981</t>
  </si>
  <si>
    <t xml:space="preserve">в том числе:
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закона от 18 июля 2011 г. № 223-ФЗ «О закупках товаров, работ, услуг отдельными видами юридических лиц» (далее - Федеральный закон № 223-ФЗ)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</si>
  <si>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</si>
  <si>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</si>
  <si>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</si>
  <si>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</si>
  <si>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</si>
  <si>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>за счет субсидий, предоставляемых на осуществление капитальных вложений</t>
  </si>
  <si>
    <t xml:space="preserve">Руководитель учреждения                           </t>
  </si>
  <si>
    <t>(должность)</t>
  </si>
  <si>
    <t>(уполномоченное лицо учреждения)</t>
  </si>
  <si>
    <t>(подпись)</t>
  </si>
  <si>
    <t>Исполнитель</t>
  </si>
  <si>
    <t>главный бухгалтер</t>
  </si>
  <si>
    <t xml:space="preserve">                                                          </t>
  </si>
  <si>
    <t xml:space="preserve">  (расшифровка подписи)           </t>
  </si>
  <si>
    <t xml:space="preserve">  наименование должности уполномоченного лица органа, осуществляющего функции и полномочия учредителя)</t>
  </si>
  <si>
    <t xml:space="preserve">                  __________________       </t>
  </si>
  <si>
    <t xml:space="preserve">                                            (подпись)                                     </t>
  </si>
  <si>
    <t>Проверка (должен быть 0)</t>
  </si>
  <si>
    <t>не включать суммы, указанные в п.1.3. по 611 (ГСМ, свет, связь и т.д.)</t>
  </si>
  <si>
    <t>Раздел 2. Сведения по выплатам на закупки товаров, работ, услуг</t>
  </si>
  <si>
    <t xml:space="preserve"> (фамилия, инициалы) </t>
  </si>
  <si>
    <t xml:space="preserve"> (телефон)</t>
  </si>
  <si>
    <t>(подпись)          (расшифровка подписи)</t>
  </si>
  <si>
    <t>кфо2</t>
  </si>
  <si>
    <t>и плановый период 2022-2023 годов</t>
  </si>
  <si>
    <t>на 2021 г. текущий финансовый год</t>
  </si>
  <si>
    <t>на 2022 г. первый год планового периода</t>
  </si>
  <si>
    <t>на 2023 г. второй год планового периода</t>
  </si>
  <si>
    <t>на 2021 г. (текущий финансовый год)</t>
  </si>
  <si>
    <t>на 2022 г. (первый год планового периода)</t>
  </si>
  <si>
    <t>на 2023 г. (второй год планового периода)</t>
  </si>
  <si>
    <t>не включать суммы, указанные в п.1.3. по 612</t>
  </si>
  <si>
    <t>не включать суммы, указанные в п.1.3. по платным, безвозм. Поступлениям</t>
  </si>
  <si>
    <t>указывать суммы остатка договоров 2020 года: по 611 (кфо 4) + по 612 (кфо 5) + платные услуги, безвом.поступления (кфо 2)</t>
  </si>
  <si>
    <t>611 (кфо 4)</t>
  </si>
  <si>
    <t>612 (кфо 5)</t>
  </si>
  <si>
    <t>заведующий</t>
  </si>
  <si>
    <t>Заведующий</t>
  </si>
  <si>
    <t>расходы на выплаты военнослужащим и сотрудникам, имеющим специальные звания, зависящие от размера денежного довольствия</t>
  </si>
  <si>
    <t>2180</t>
  </si>
  <si>
    <t>2181</t>
  </si>
  <si>
    <t>добровольные взносы</t>
  </si>
  <si>
    <t>иные выплаты населению</t>
  </si>
  <si>
    <t>из них:
гранты, предоставляемые бюджетным учреждениям</t>
  </si>
  <si>
    <t>гранты, предоставляемые автономным учреждениям</t>
  </si>
  <si>
    <t>гранты, предоставляемые иным некоммерческим организациям (за исключением бюджетных и автономных учреждений)</t>
  </si>
  <si>
    <t>гранты, предоставляемые другим организациям и физическим лицам</t>
  </si>
  <si>
    <t>2440</t>
  </si>
  <si>
    <t>2450</t>
  </si>
  <si>
    <t>2460</t>
  </si>
  <si>
    <t>1.3.1</t>
  </si>
  <si>
    <t>26310.1</t>
  </si>
  <si>
    <t>1.3.2</t>
  </si>
  <si>
    <t>26421.1</t>
  </si>
  <si>
    <t>26430.1</t>
  </si>
  <si>
    <t>26451.1</t>
  </si>
  <si>
    <t>нац.проекты (спортзалы)</t>
  </si>
  <si>
    <t>нац.проекты (доп.места)</t>
  </si>
  <si>
    <t>26421.2</t>
  </si>
  <si>
    <t>из них:</t>
  </si>
  <si>
    <t>000 E2 54910</t>
  </si>
  <si>
    <t>….</t>
  </si>
  <si>
    <t>из них: 
000 Е2 50970</t>
  </si>
  <si>
    <t>1410</t>
  </si>
  <si>
    <t>1420</t>
  </si>
  <si>
    <t>1430</t>
  </si>
  <si>
    <t>000 Р5 S2190</t>
  </si>
  <si>
    <t>000 Р5 92190</t>
  </si>
  <si>
    <t>26421.4</t>
  </si>
  <si>
    <t>26421.5</t>
  </si>
  <si>
    <t>26421.6</t>
  </si>
  <si>
    <t>План финансово-хозяйственной деятельности на 2021 год</t>
  </si>
  <si>
    <t xml:space="preserve">из них: </t>
  </si>
  <si>
    <t xml:space="preserve">                      А.А. Аленицкая</t>
  </si>
  <si>
    <t>А.А. Аленицкая</t>
  </si>
  <si>
    <t>Л.В. Воронина</t>
  </si>
  <si>
    <t>муниципальное бюджетное дошкольное образовательное учреждение «Центр развития ребенка - детский сад №33 п.Новый Надеждинского района» (МБДОУ ЦРР ДС № 33)</t>
  </si>
  <si>
    <t>МБДОУ ЦРР ДС №33</t>
  </si>
  <si>
    <t>закупка энергетических ресурсов</t>
  </si>
  <si>
    <t>2660</t>
  </si>
  <si>
    <t>2661</t>
  </si>
  <si>
    <t>2662</t>
  </si>
  <si>
    <t xml:space="preserve">от «09» марта 2021 г. </t>
  </si>
  <si>
    <t>09.03.2021г.</t>
  </si>
  <si>
    <t>«_09 » марта  2021 г.</t>
  </si>
  <si>
    <t>В.Л.Озерова</t>
  </si>
  <si>
    <t>и о начальника Управления образования администрации Надеждинского муниципального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</si>
</sst>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.5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9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7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right" vertical="center" wrapText="1"/>
    </xf>
    <xf numFmtId="49" fontId="2" fillId="7" borderId="1" xfId="0" applyNumberFormat="1" applyFont="1" applyFill="1" applyBorder="1" applyAlignment="1">
      <alignment horizontal="center" vertical="center" wrapText="1" shrinkToFit="1"/>
    </xf>
    <xf numFmtId="0" fontId="2" fillId="7" borderId="1" xfId="0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horizontal="right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0" fillId="0" borderId="10" xfId="0" applyBorder="1" applyAlignment="1"/>
    <xf numFmtId="0" fontId="0" fillId="0" borderId="0" xfId="0" applyAlignment="1"/>
    <xf numFmtId="49" fontId="4" fillId="2" borderId="1" xfId="0" applyNumberFormat="1" applyFont="1" applyFill="1" applyBorder="1" applyAlignment="1">
      <alignment horizontal="center" vertical="center" wrapText="1" shrinkToFit="1"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/>
    <xf numFmtId="4" fontId="2" fillId="0" borderId="0" xfId="0" applyNumberFormat="1" applyFont="1"/>
    <xf numFmtId="0" fontId="8" fillId="0" borderId="0" xfId="0" applyFont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right" vertical="center" wrapText="1"/>
    </xf>
    <xf numFmtId="0" fontId="16" fillId="3" borderId="4" xfId="0" applyFont="1" applyFill="1" applyBorder="1" applyAlignment="1">
      <alignment horizontal="left" vertical="center" wrapText="1"/>
    </xf>
    <xf numFmtId="49" fontId="16" fillId="3" borderId="5" xfId="0" applyNumberFormat="1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164" fontId="16" fillId="3" borderId="5" xfId="0" applyNumberFormat="1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left" vertical="center" wrapText="1"/>
    </xf>
    <xf numFmtId="49" fontId="16" fillId="4" borderId="3" xfId="0" applyNumberFormat="1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164" fontId="16" fillId="4" borderId="3" xfId="0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left" vertical="center" wrapText="1"/>
    </xf>
    <xf numFmtId="49" fontId="16" fillId="4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left" vertical="center"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right" vertical="center" wrapText="1"/>
    </xf>
    <xf numFmtId="0" fontId="16" fillId="6" borderId="3" xfId="0" applyFont="1" applyFill="1" applyBorder="1" applyAlignment="1">
      <alignment vertical="center" wrapText="1"/>
    </xf>
    <xf numFmtId="49" fontId="16" fillId="6" borderId="3" xfId="0" applyNumberFormat="1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164" fontId="16" fillId="6" borderId="3" xfId="0" applyNumberFormat="1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vertical="center" wrapText="1"/>
    </xf>
    <xf numFmtId="164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49" fontId="16" fillId="6" borderId="1" xfId="0" applyNumberFormat="1" applyFont="1" applyFill="1" applyBorder="1" applyAlignment="1">
      <alignment horizontal="center" vertical="center" wrapText="1"/>
    </xf>
    <xf numFmtId="164" fontId="16" fillId="6" borderId="1" xfId="0" applyNumberFormat="1" applyFont="1" applyFill="1" applyBorder="1" applyAlignment="1">
      <alignment horizontal="right" vertical="center" wrapText="1"/>
    </xf>
    <xf numFmtId="0" fontId="16" fillId="3" borderId="4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2" fillId="0" borderId="8" xfId="0" applyNumberFormat="1" applyFont="1" applyBorder="1" applyAlignment="1">
      <alignment horizontal="center"/>
    </xf>
    <xf numFmtId="0" fontId="0" fillId="8" borderId="0" xfId="0" applyFill="1"/>
    <xf numFmtId="4" fontId="2" fillId="0" borderId="10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4" fontId="16" fillId="5" borderId="1" xfId="0" applyNumberFormat="1" applyFont="1" applyFill="1" applyBorder="1" applyAlignment="1">
      <alignment horizontal="right" vertical="center" wrapText="1"/>
    </xf>
    <xf numFmtId="0" fontId="16" fillId="5" borderId="3" xfId="0" applyFont="1" applyFill="1" applyBorder="1" applyAlignment="1">
      <alignment vertical="center" wrapText="1"/>
    </xf>
    <xf numFmtId="49" fontId="16" fillId="5" borderId="3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horizontal="left" wrapText="1"/>
    </xf>
    <xf numFmtId="4" fontId="17" fillId="0" borderId="0" xfId="0" applyNumberFormat="1" applyFont="1" applyBorder="1" applyAlignment="1">
      <alignment horizontal="left" wrapText="1"/>
    </xf>
    <xf numFmtId="4" fontId="5" fillId="5" borderId="1" xfId="0" applyNumberFormat="1" applyFont="1" applyFill="1" applyBorder="1" applyAlignment="1">
      <alignment horizontal="right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5" fillId="5" borderId="1" xfId="0" applyNumberFormat="1" applyFont="1" applyFill="1" applyBorder="1" applyAlignment="1">
      <alignment horizontal="right" wrapText="1"/>
    </xf>
    <xf numFmtId="14" fontId="18" fillId="0" borderId="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5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left" wrapText="1"/>
    </xf>
    <xf numFmtId="4" fontId="17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B11" sqref="B11:D11"/>
    </sheetView>
  </sheetViews>
  <sheetFormatPr defaultRowHeight="15" x14ac:dyDescent="0.25"/>
  <cols>
    <col min="1" max="1" width="43.7109375" customWidth="1"/>
    <col min="2" max="2" width="9.5703125" customWidth="1"/>
    <col min="3" max="3" width="15.42578125" customWidth="1"/>
    <col min="4" max="4" width="16.7109375" customWidth="1"/>
  </cols>
  <sheetData>
    <row r="1" spans="1:4" x14ac:dyDescent="0.25">
      <c r="A1" s="17"/>
      <c r="B1" s="18"/>
    </row>
    <row r="2" spans="1:4" ht="18.75" customHeight="1" x14ac:dyDescent="0.3">
      <c r="A2" s="19"/>
      <c r="B2" s="137" t="s">
        <v>100</v>
      </c>
      <c r="C2" s="137"/>
      <c r="D2" s="137"/>
    </row>
    <row r="3" spans="1:4" ht="18.75" x14ac:dyDescent="0.3">
      <c r="A3" s="19"/>
      <c r="B3" s="19"/>
      <c r="C3" s="19"/>
    </row>
    <row r="4" spans="1:4" ht="15" customHeight="1" x14ac:dyDescent="0.25">
      <c r="A4" s="20"/>
      <c r="B4" s="138" t="s">
        <v>203</v>
      </c>
      <c r="C4" s="138"/>
      <c r="D4" s="138"/>
    </row>
    <row r="5" spans="1:4" x14ac:dyDescent="0.25">
      <c r="A5" s="20"/>
      <c r="B5" s="141" t="s">
        <v>79</v>
      </c>
      <c r="C5" s="141"/>
      <c r="D5" s="141"/>
    </row>
    <row r="6" spans="1:4" ht="24.75" customHeight="1" x14ac:dyDescent="0.25">
      <c r="A6" s="20"/>
      <c r="B6" s="138" t="s">
        <v>243</v>
      </c>
      <c r="C6" s="139"/>
      <c r="D6" s="139"/>
    </row>
    <row r="7" spans="1:4" x14ac:dyDescent="0.25">
      <c r="A7" s="20"/>
      <c r="B7" s="141" t="s">
        <v>91</v>
      </c>
      <c r="C7" s="141"/>
      <c r="D7" s="141"/>
    </row>
    <row r="8" spans="1:4" x14ac:dyDescent="0.25">
      <c r="A8" s="20"/>
      <c r="B8" s="20"/>
      <c r="C8" s="20"/>
    </row>
    <row r="9" spans="1:4" ht="16.5" x14ac:dyDescent="0.25">
      <c r="A9" s="20"/>
      <c r="B9" s="138" t="s">
        <v>239</v>
      </c>
      <c r="C9" s="138"/>
      <c r="D9" s="138"/>
    </row>
    <row r="10" spans="1:4" x14ac:dyDescent="0.25">
      <c r="A10" s="20"/>
      <c r="B10" s="141" t="s">
        <v>188</v>
      </c>
      <c r="C10" s="141"/>
      <c r="D10" s="141"/>
    </row>
    <row r="11" spans="1:4" x14ac:dyDescent="0.25">
      <c r="A11" s="21"/>
      <c r="B11" s="140" t="s">
        <v>250</v>
      </c>
      <c r="C11" s="140"/>
      <c r="D11" s="140"/>
    </row>
    <row r="12" spans="1:4" x14ac:dyDescent="0.25">
      <c r="A12" s="22"/>
      <c r="B12" s="22"/>
    </row>
    <row r="16" spans="1:4" ht="18.75" x14ac:dyDescent="0.3">
      <c r="A16" s="137" t="s">
        <v>237</v>
      </c>
      <c r="B16" s="137"/>
      <c r="C16" s="137"/>
      <c r="D16" s="137"/>
    </row>
    <row r="17" spans="1:4" ht="18.75" x14ac:dyDescent="0.3">
      <c r="A17" s="137" t="s">
        <v>190</v>
      </c>
      <c r="B17" s="137"/>
      <c r="C17" s="137"/>
      <c r="D17" s="137"/>
    </row>
    <row r="18" spans="1:4" x14ac:dyDescent="0.25">
      <c r="A18" s="23"/>
      <c r="B18" s="23"/>
    </row>
    <row r="25" spans="1:4" x14ac:dyDescent="0.25">
      <c r="A25" s="23"/>
      <c r="B25" s="23"/>
    </row>
    <row r="26" spans="1:4" x14ac:dyDescent="0.25">
      <c r="A26" s="135" t="s">
        <v>248</v>
      </c>
      <c r="B26" s="136"/>
      <c r="C26" s="136"/>
      <c r="D26" s="136"/>
    </row>
    <row r="29" spans="1:4" x14ac:dyDescent="0.25">
      <c r="A29" s="24" t="s">
        <v>82</v>
      </c>
      <c r="B29" s="26"/>
      <c r="D29" s="14" t="s">
        <v>80</v>
      </c>
    </row>
    <row r="30" spans="1:4" x14ac:dyDescent="0.25">
      <c r="A30" s="24" t="s">
        <v>83</v>
      </c>
      <c r="B30" s="27"/>
      <c r="C30" s="27" t="s">
        <v>81</v>
      </c>
      <c r="D30" s="134" t="s">
        <v>249</v>
      </c>
    </row>
    <row r="31" spans="1:4" ht="32.25" customHeight="1" x14ac:dyDescent="0.25">
      <c r="A31" s="55" t="s">
        <v>92</v>
      </c>
      <c r="B31" s="27"/>
      <c r="C31" s="27" t="s">
        <v>84</v>
      </c>
      <c r="D31" s="15"/>
    </row>
    <row r="32" spans="1:4" x14ac:dyDescent="0.25">
      <c r="A32" s="23" t="s">
        <v>86</v>
      </c>
      <c r="B32" s="27"/>
      <c r="C32" s="27" t="s">
        <v>85</v>
      </c>
      <c r="D32" s="14">
        <v>966</v>
      </c>
    </row>
    <row r="33" spans="1:4" ht="74.25" customHeight="1" x14ac:dyDescent="0.25">
      <c r="A33" s="55" t="s">
        <v>242</v>
      </c>
      <c r="B33" s="27"/>
      <c r="C33" s="27" t="s">
        <v>84</v>
      </c>
      <c r="D33" s="15"/>
    </row>
    <row r="34" spans="1:4" x14ac:dyDescent="0.25">
      <c r="A34" s="23" t="s">
        <v>89</v>
      </c>
      <c r="B34" s="27"/>
      <c r="C34" s="27" t="s">
        <v>87</v>
      </c>
      <c r="D34" s="14">
        <v>2521005770</v>
      </c>
    </row>
    <row r="35" spans="1:4" ht="15.75" x14ac:dyDescent="0.25">
      <c r="A35" s="25"/>
      <c r="B35" s="27"/>
      <c r="C35" s="27" t="s">
        <v>88</v>
      </c>
      <c r="D35" s="14">
        <v>252101001</v>
      </c>
    </row>
    <row r="36" spans="1:4" x14ac:dyDescent="0.25">
      <c r="B36" s="27"/>
      <c r="C36" s="27" t="s">
        <v>90</v>
      </c>
      <c r="D36" s="14">
        <v>383</v>
      </c>
    </row>
  </sheetData>
  <mergeCells count="11">
    <mergeCell ref="A26:D26"/>
    <mergeCell ref="A16:D16"/>
    <mergeCell ref="A17:D17"/>
    <mergeCell ref="B2:D2"/>
    <mergeCell ref="B4:D4"/>
    <mergeCell ref="B6:D6"/>
    <mergeCell ref="B9:D9"/>
    <mergeCell ref="B11:D11"/>
    <mergeCell ref="B5:D5"/>
    <mergeCell ref="B7:D7"/>
    <mergeCell ref="B10:D1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40" workbookViewId="0">
      <selection activeCell="E13" sqref="E13"/>
    </sheetView>
  </sheetViews>
  <sheetFormatPr defaultRowHeight="15" x14ac:dyDescent="0.25"/>
  <cols>
    <col min="1" max="1" width="34" customWidth="1"/>
    <col min="2" max="2" width="7.42578125" customWidth="1"/>
    <col min="3" max="3" width="8.140625" customWidth="1"/>
    <col min="4" max="4" width="11.140625" hidden="1" customWidth="1"/>
    <col min="5" max="6" width="14" customWidth="1"/>
    <col min="7" max="8" width="14.140625" customWidth="1"/>
  </cols>
  <sheetData>
    <row r="1" spans="1:11" ht="23.45" customHeight="1" x14ac:dyDescent="0.25">
      <c r="A1" s="142" t="s">
        <v>19</v>
      </c>
      <c r="B1" s="142"/>
      <c r="C1" s="142"/>
      <c r="D1" s="142"/>
      <c r="E1" s="142"/>
      <c r="F1" s="142"/>
      <c r="G1" s="142"/>
      <c r="H1" s="142"/>
    </row>
    <row r="2" spans="1:11" x14ac:dyDescent="0.25">
      <c r="A2" s="143" t="s">
        <v>0</v>
      </c>
      <c r="B2" s="143" t="s">
        <v>1</v>
      </c>
      <c r="C2" s="143" t="s">
        <v>73</v>
      </c>
      <c r="D2" s="143" t="s">
        <v>2</v>
      </c>
      <c r="E2" s="145" t="s">
        <v>106</v>
      </c>
      <c r="F2" s="145"/>
      <c r="G2" s="145"/>
      <c r="H2" s="145"/>
      <c r="I2" s="3"/>
      <c r="J2" s="3"/>
      <c r="K2" s="3"/>
    </row>
    <row r="3" spans="1:11" ht="51" x14ac:dyDescent="0.25">
      <c r="A3" s="144"/>
      <c r="B3" s="144"/>
      <c r="C3" s="144"/>
      <c r="D3" s="144"/>
      <c r="E3" s="56" t="s">
        <v>191</v>
      </c>
      <c r="F3" s="120" t="s">
        <v>192</v>
      </c>
      <c r="G3" s="120" t="s">
        <v>193</v>
      </c>
      <c r="H3" s="28" t="s">
        <v>4</v>
      </c>
      <c r="I3" s="3"/>
      <c r="J3" s="3"/>
      <c r="K3" s="3"/>
    </row>
    <row r="4" spans="1:11" x14ac:dyDescent="0.25">
      <c r="A4" s="57">
        <v>1</v>
      </c>
      <c r="B4" s="57">
        <v>2</v>
      </c>
      <c r="C4" s="57">
        <v>3</v>
      </c>
      <c r="D4" s="57">
        <v>4</v>
      </c>
      <c r="E4" s="57">
        <v>5</v>
      </c>
      <c r="F4" s="57">
        <v>6</v>
      </c>
      <c r="G4" s="57">
        <v>7</v>
      </c>
      <c r="H4" s="57">
        <v>7</v>
      </c>
      <c r="I4" s="3"/>
      <c r="J4" s="3"/>
      <c r="K4" s="3"/>
    </row>
    <row r="5" spans="1:11" ht="25.5" x14ac:dyDescent="0.25">
      <c r="A5" s="8" t="s">
        <v>5</v>
      </c>
      <c r="B5" s="58" t="s">
        <v>8</v>
      </c>
      <c r="C5" s="30" t="s">
        <v>18</v>
      </c>
      <c r="D5" s="30" t="s">
        <v>18</v>
      </c>
      <c r="E5" s="59">
        <f>E24-E7</f>
        <v>59633.869999997318</v>
      </c>
      <c r="F5" s="59">
        <f t="shared" ref="F5:G5" si="0">F24-F7</f>
        <v>0</v>
      </c>
      <c r="G5" s="59">
        <f t="shared" si="0"/>
        <v>0</v>
      </c>
      <c r="H5" s="59">
        <v>0</v>
      </c>
      <c r="I5" s="3"/>
      <c r="J5" s="3"/>
      <c r="K5" s="3"/>
    </row>
    <row r="6" spans="1:11" ht="26.25" thickBot="1" x14ac:dyDescent="0.3">
      <c r="A6" s="9" t="s">
        <v>6</v>
      </c>
      <c r="B6" s="60" t="s">
        <v>9</v>
      </c>
      <c r="C6" s="61" t="s">
        <v>18</v>
      </c>
      <c r="D6" s="61" t="s">
        <v>18</v>
      </c>
      <c r="E6" s="62">
        <v>0</v>
      </c>
      <c r="F6" s="62">
        <v>0</v>
      </c>
      <c r="G6" s="62">
        <v>0</v>
      </c>
      <c r="H6" s="62">
        <v>0</v>
      </c>
      <c r="I6" s="3"/>
      <c r="J6" s="3"/>
      <c r="K6" s="3"/>
    </row>
    <row r="7" spans="1:11" ht="23.25" customHeight="1" thickBot="1" x14ac:dyDescent="0.3">
      <c r="A7" s="63" t="s">
        <v>7</v>
      </c>
      <c r="B7" s="64" t="s">
        <v>10</v>
      </c>
      <c r="C7" s="65"/>
      <c r="D7" s="65"/>
      <c r="E7" s="66">
        <f>E8+E10+E14+E16+E20+E21+E22</f>
        <v>38837197</v>
      </c>
      <c r="F7" s="66">
        <f>F8+F10+F14+F16+F20+F21+F22</f>
        <v>39395820</v>
      </c>
      <c r="G7" s="66">
        <f>G8+G10+G14+G16+G20+G21+G22</f>
        <v>40632898</v>
      </c>
      <c r="H7" s="66">
        <f>H8+H10+H14+H16+H20+H21+H22</f>
        <v>0</v>
      </c>
      <c r="I7" s="3"/>
      <c r="J7" s="3"/>
      <c r="K7" s="3"/>
    </row>
    <row r="8" spans="1:11" ht="25.5" x14ac:dyDescent="0.25">
      <c r="A8" s="67" t="s">
        <v>17</v>
      </c>
      <c r="B8" s="68" t="s">
        <v>11</v>
      </c>
      <c r="C8" s="69">
        <v>120</v>
      </c>
      <c r="D8" s="69"/>
      <c r="E8" s="70">
        <v>0</v>
      </c>
      <c r="F8" s="70">
        <v>0</v>
      </c>
      <c r="G8" s="70">
        <v>0</v>
      </c>
      <c r="H8" s="70">
        <v>0</v>
      </c>
      <c r="I8" s="3"/>
      <c r="J8" s="3"/>
      <c r="K8" s="3"/>
    </row>
    <row r="9" spans="1:11" ht="24" hidden="1" customHeight="1" x14ac:dyDescent="0.25">
      <c r="A9" s="8" t="s">
        <v>98</v>
      </c>
      <c r="B9" s="58" t="s">
        <v>101</v>
      </c>
      <c r="C9" s="30"/>
      <c r="D9" s="30"/>
      <c r="E9" s="59"/>
      <c r="F9" s="59"/>
      <c r="G9" s="59"/>
      <c r="H9" s="59"/>
      <c r="I9" s="4"/>
      <c r="J9" s="3"/>
      <c r="K9" s="3"/>
    </row>
    <row r="10" spans="1:11" ht="30.6" customHeight="1" x14ac:dyDescent="0.25">
      <c r="A10" s="71" t="s">
        <v>16</v>
      </c>
      <c r="B10" s="72" t="s">
        <v>12</v>
      </c>
      <c r="C10" s="73">
        <v>130</v>
      </c>
      <c r="D10" s="73"/>
      <c r="E10" s="74">
        <f>SUM(E11:E13)</f>
        <v>38247482</v>
      </c>
      <c r="F10" s="74">
        <f>SUM(F11:F13)</f>
        <v>39395820</v>
      </c>
      <c r="G10" s="74">
        <f>SUM(G11:G13)</f>
        <v>40632898</v>
      </c>
      <c r="H10" s="74">
        <f>SUM(H11:H13)</f>
        <v>0</v>
      </c>
      <c r="I10" s="3"/>
      <c r="J10" s="3"/>
      <c r="K10" s="3"/>
    </row>
    <row r="11" spans="1:11" ht="76.5" x14ac:dyDescent="0.25">
      <c r="A11" s="8" t="s">
        <v>102</v>
      </c>
      <c r="B11" s="58" t="s">
        <v>13</v>
      </c>
      <c r="C11" s="30">
        <v>130</v>
      </c>
      <c r="D11" s="30"/>
      <c r="E11" s="59">
        <v>33247482</v>
      </c>
      <c r="F11" s="59">
        <v>34395820</v>
      </c>
      <c r="G11" s="59">
        <v>35632898</v>
      </c>
      <c r="H11" s="59">
        <v>0</v>
      </c>
      <c r="I11" s="3"/>
      <c r="J11" s="3"/>
      <c r="K11" s="3"/>
    </row>
    <row r="12" spans="1:11" ht="63.75" hidden="1" x14ac:dyDescent="0.25">
      <c r="A12" s="8" t="s">
        <v>104</v>
      </c>
      <c r="B12" s="58" t="s">
        <v>94</v>
      </c>
      <c r="C12" s="30">
        <v>130</v>
      </c>
      <c r="D12" s="30"/>
      <c r="E12" s="59">
        <v>0</v>
      </c>
      <c r="F12" s="59">
        <v>0</v>
      </c>
      <c r="G12" s="59">
        <v>0</v>
      </c>
      <c r="H12" s="59">
        <v>0</v>
      </c>
      <c r="I12" s="3"/>
      <c r="J12" s="3"/>
      <c r="K12" s="3"/>
    </row>
    <row r="13" spans="1:11" ht="25.5" x14ac:dyDescent="0.25">
      <c r="A13" s="8" t="s">
        <v>95</v>
      </c>
      <c r="B13" s="58" t="s">
        <v>103</v>
      </c>
      <c r="C13" s="30">
        <v>130</v>
      </c>
      <c r="D13" s="30"/>
      <c r="E13" s="59">
        <v>5000000</v>
      </c>
      <c r="F13" s="59">
        <v>5000000</v>
      </c>
      <c r="G13" s="59">
        <v>5000000</v>
      </c>
      <c r="H13" s="59">
        <v>0</v>
      </c>
      <c r="I13" s="3"/>
      <c r="J13" s="3"/>
      <c r="K13" s="3"/>
    </row>
    <row r="14" spans="1:11" ht="25.5" x14ac:dyDescent="0.25">
      <c r="A14" s="71" t="s">
        <v>97</v>
      </c>
      <c r="B14" s="72" t="s">
        <v>96</v>
      </c>
      <c r="C14" s="73">
        <v>140</v>
      </c>
      <c r="D14" s="73"/>
      <c r="E14" s="74">
        <v>0</v>
      </c>
      <c r="F14" s="74">
        <v>0</v>
      </c>
      <c r="G14" s="74">
        <v>0</v>
      </c>
      <c r="H14" s="74">
        <v>0</v>
      </c>
      <c r="I14" s="4"/>
      <c r="J14" s="3"/>
      <c r="K14" s="3"/>
    </row>
    <row r="15" spans="1:11" hidden="1" x14ac:dyDescent="0.25">
      <c r="A15" s="75" t="s">
        <v>98</v>
      </c>
      <c r="B15" s="76" t="s">
        <v>99</v>
      </c>
      <c r="C15" s="77">
        <v>140</v>
      </c>
      <c r="D15" s="77"/>
      <c r="E15" s="78"/>
      <c r="F15" s="78"/>
      <c r="G15" s="78"/>
      <c r="H15" s="78"/>
      <c r="I15" s="4"/>
      <c r="J15" s="3"/>
      <c r="K15" s="3"/>
    </row>
    <row r="16" spans="1:11" ht="25.5" x14ac:dyDescent="0.25">
      <c r="A16" s="71" t="s">
        <v>20</v>
      </c>
      <c r="B16" s="72" t="s">
        <v>14</v>
      </c>
      <c r="C16" s="73">
        <v>150</v>
      </c>
      <c r="D16" s="73"/>
      <c r="E16" s="74">
        <f>SUM(E17:E19)</f>
        <v>589715</v>
      </c>
      <c r="F16" s="74">
        <f t="shared" ref="F16:H16" si="1">SUM(F17:F19)</f>
        <v>0</v>
      </c>
      <c r="G16" s="74">
        <f t="shared" si="1"/>
        <v>0</v>
      </c>
      <c r="H16" s="74">
        <f t="shared" si="1"/>
        <v>0</v>
      </c>
      <c r="I16" s="4"/>
      <c r="J16" s="3"/>
      <c r="K16" s="3"/>
    </row>
    <row r="17" spans="1:11" ht="25.5" x14ac:dyDescent="0.25">
      <c r="A17" s="8" t="s">
        <v>105</v>
      </c>
      <c r="B17" s="58" t="s">
        <v>229</v>
      </c>
      <c r="C17" s="30">
        <v>150</v>
      </c>
      <c r="D17" s="30"/>
      <c r="E17" s="59">
        <v>589715</v>
      </c>
      <c r="F17" s="59">
        <v>0</v>
      </c>
      <c r="G17" s="59">
        <v>0</v>
      </c>
      <c r="H17" s="59">
        <v>0</v>
      </c>
      <c r="I17" s="4"/>
      <c r="J17" s="3"/>
      <c r="K17" s="3"/>
    </row>
    <row r="18" spans="1:11" ht="25.5" x14ac:dyDescent="0.25">
      <c r="A18" s="9" t="s">
        <v>22</v>
      </c>
      <c r="B18" s="60" t="s">
        <v>230</v>
      </c>
      <c r="C18" s="61">
        <v>150</v>
      </c>
      <c r="D18" s="61"/>
      <c r="E18" s="62">
        <v>0</v>
      </c>
      <c r="F18" s="62">
        <v>0</v>
      </c>
      <c r="G18" s="62">
        <v>0</v>
      </c>
      <c r="H18" s="62">
        <v>0</v>
      </c>
      <c r="I18" s="4"/>
      <c r="J18" s="3"/>
      <c r="K18" s="3"/>
    </row>
    <row r="19" spans="1:11" x14ac:dyDescent="0.25">
      <c r="A19" s="9" t="s">
        <v>207</v>
      </c>
      <c r="B19" s="60" t="s">
        <v>231</v>
      </c>
      <c r="C19" s="61">
        <v>150</v>
      </c>
      <c r="D19" s="61"/>
      <c r="E19" s="62"/>
      <c r="F19" s="62"/>
      <c r="G19" s="62"/>
      <c r="H19" s="62"/>
      <c r="I19" s="4"/>
      <c r="J19" s="3"/>
      <c r="K19" s="3"/>
    </row>
    <row r="20" spans="1:11" x14ac:dyDescent="0.25">
      <c r="A20" s="71" t="s">
        <v>21</v>
      </c>
      <c r="B20" s="72" t="s">
        <v>15</v>
      </c>
      <c r="C20" s="73">
        <v>180</v>
      </c>
      <c r="D20" s="73"/>
      <c r="E20" s="74">
        <v>0</v>
      </c>
      <c r="F20" s="74">
        <v>0</v>
      </c>
      <c r="G20" s="74">
        <v>0</v>
      </c>
      <c r="H20" s="74">
        <v>0</v>
      </c>
      <c r="I20" s="4"/>
      <c r="J20" s="3"/>
      <c r="K20" s="3"/>
    </row>
    <row r="21" spans="1:11" x14ac:dyDescent="0.25">
      <c r="A21" s="71" t="s">
        <v>107</v>
      </c>
      <c r="B21" s="72" t="s">
        <v>108</v>
      </c>
      <c r="C21" s="73"/>
      <c r="D21" s="73"/>
      <c r="E21" s="74">
        <v>0</v>
      </c>
      <c r="F21" s="74">
        <v>0</v>
      </c>
      <c r="G21" s="74">
        <v>0</v>
      </c>
      <c r="H21" s="74">
        <v>0</v>
      </c>
      <c r="I21" s="3"/>
      <c r="J21" s="3"/>
      <c r="K21" s="3"/>
    </row>
    <row r="22" spans="1:11" x14ac:dyDescent="0.25">
      <c r="A22" s="67" t="s">
        <v>109</v>
      </c>
      <c r="B22" s="68" t="s">
        <v>110</v>
      </c>
      <c r="C22" s="69" t="s">
        <v>18</v>
      </c>
      <c r="D22" s="69"/>
      <c r="E22" s="70">
        <f>E23</f>
        <v>0</v>
      </c>
      <c r="F22" s="70">
        <f t="shared" ref="F22:H22" si="2">F23</f>
        <v>0</v>
      </c>
      <c r="G22" s="70">
        <f t="shared" si="2"/>
        <v>0</v>
      </c>
      <c r="H22" s="70">
        <f t="shared" si="2"/>
        <v>0</v>
      </c>
      <c r="I22" s="3"/>
      <c r="J22" s="3"/>
      <c r="K22" s="3"/>
    </row>
    <row r="23" spans="1:11" ht="51.75" thickBot="1" x14ac:dyDescent="0.3">
      <c r="A23" s="79" t="s">
        <v>111</v>
      </c>
      <c r="B23" s="80" t="s">
        <v>164</v>
      </c>
      <c r="C23" s="81">
        <v>510</v>
      </c>
      <c r="D23" s="81"/>
      <c r="E23" s="82">
        <v>0</v>
      </c>
      <c r="F23" s="82">
        <v>0</v>
      </c>
      <c r="G23" s="82">
        <v>0</v>
      </c>
      <c r="H23" s="82">
        <v>0</v>
      </c>
      <c r="I23" s="3"/>
      <c r="J23" s="3"/>
      <c r="K23" s="3"/>
    </row>
    <row r="24" spans="1:11" ht="27" customHeight="1" thickBot="1" x14ac:dyDescent="0.3">
      <c r="A24" s="83" t="s">
        <v>23</v>
      </c>
      <c r="B24" s="84" t="s">
        <v>24</v>
      </c>
      <c r="C24" s="85" t="s">
        <v>18</v>
      </c>
      <c r="D24" s="85"/>
      <c r="E24" s="86">
        <f>E25+E37+E43+E47+E54+E56</f>
        <v>38896830.869999997</v>
      </c>
      <c r="F24" s="86">
        <f>F25+F37+F43+F47+F54+F56</f>
        <v>39395820</v>
      </c>
      <c r="G24" s="86">
        <f>G25+G37+G43+G47+G54+G56</f>
        <v>40632898</v>
      </c>
      <c r="H24" s="86">
        <f>H25+H37+H43+H47+H54+H56</f>
        <v>0</v>
      </c>
      <c r="I24" s="3"/>
      <c r="J24" s="3"/>
      <c r="K24" s="3"/>
    </row>
    <row r="25" spans="1:11" ht="25.5" x14ac:dyDescent="0.25">
      <c r="A25" s="87" t="s">
        <v>93</v>
      </c>
      <c r="B25" s="88" t="s">
        <v>25</v>
      </c>
      <c r="C25" s="89" t="s">
        <v>18</v>
      </c>
      <c r="D25" s="89"/>
      <c r="E25" s="90">
        <f>SUM(E26:E29)+E32+E34+E35+E33</f>
        <v>26842720</v>
      </c>
      <c r="F25" s="90">
        <f t="shared" ref="F25:H25" si="3">SUM(F26:F29)+F32+F34+F35+F33</f>
        <v>28085720</v>
      </c>
      <c r="G25" s="90">
        <f t="shared" si="3"/>
        <v>29322798</v>
      </c>
      <c r="H25" s="90">
        <f t="shared" si="3"/>
        <v>0</v>
      </c>
      <c r="I25" s="3"/>
      <c r="J25" s="3"/>
      <c r="K25" s="3"/>
    </row>
    <row r="26" spans="1:11" ht="25.5" x14ac:dyDescent="0.25">
      <c r="A26" s="91" t="s">
        <v>112</v>
      </c>
      <c r="B26" s="80" t="s">
        <v>26</v>
      </c>
      <c r="C26" s="81">
        <v>111</v>
      </c>
      <c r="D26" s="81"/>
      <c r="E26" s="92">
        <v>20535000</v>
      </c>
      <c r="F26" s="82">
        <v>21571000</v>
      </c>
      <c r="G26" s="82">
        <v>22618000</v>
      </c>
      <c r="H26" s="82">
        <v>0</v>
      </c>
      <c r="I26" s="3"/>
      <c r="J26" s="3"/>
      <c r="K26" s="3"/>
    </row>
    <row r="27" spans="1:11" ht="25.5" x14ac:dyDescent="0.25">
      <c r="A27" s="93" t="s">
        <v>113</v>
      </c>
      <c r="B27" s="94" t="s">
        <v>27</v>
      </c>
      <c r="C27" s="95">
        <v>112</v>
      </c>
      <c r="D27" s="95"/>
      <c r="E27" s="92">
        <v>720</v>
      </c>
      <c r="F27" s="92">
        <v>720</v>
      </c>
      <c r="G27" s="92">
        <v>720</v>
      </c>
      <c r="H27" s="92">
        <v>0</v>
      </c>
      <c r="I27" s="3"/>
      <c r="J27" s="3"/>
      <c r="K27" s="3"/>
    </row>
    <row r="28" spans="1:11" ht="38.25" x14ac:dyDescent="0.25">
      <c r="A28" s="93" t="s">
        <v>114</v>
      </c>
      <c r="B28" s="94" t="s">
        <v>28</v>
      </c>
      <c r="C28" s="95">
        <v>113</v>
      </c>
      <c r="D28" s="95"/>
      <c r="E28" s="92"/>
      <c r="F28" s="92"/>
      <c r="G28" s="92"/>
      <c r="H28" s="92">
        <v>0</v>
      </c>
      <c r="I28" s="3"/>
      <c r="J28" s="3"/>
      <c r="K28" s="3"/>
    </row>
    <row r="29" spans="1:11" ht="51" x14ac:dyDescent="0.25">
      <c r="A29" s="93" t="s">
        <v>115</v>
      </c>
      <c r="B29" s="94" t="s">
        <v>29</v>
      </c>
      <c r="C29" s="95">
        <v>119</v>
      </c>
      <c r="D29" s="95">
        <v>213</v>
      </c>
      <c r="E29" s="122">
        <f>SUM(E30:E31)</f>
        <v>6307000</v>
      </c>
      <c r="F29" s="122">
        <f t="shared" ref="F29" si="4">SUM(F30:F31)</f>
        <v>6514000</v>
      </c>
      <c r="G29" s="122">
        <f>SUM(G30:G31)</f>
        <v>6704078</v>
      </c>
      <c r="H29" s="122">
        <f>SUM(H30:H31)</f>
        <v>0</v>
      </c>
      <c r="I29" s="3"/>
      <c r="J29" s="3"/>
      <c r="K29" s="3"/>
    </row>
    <row r="30" spans="1:11" ht="25.5" x14ac:dyDescent="0.25">
      <c r="A30" s="93" t="s">
        <v>116</v>
      </c>
      <c r="B30" s="94" t="s">
        <v>118</v>
      </c>
      <c r="C30" s="95">
        <v>119</v>
      </c>
      <c r="D30" s="95"/>
      <c r="E30" s="92">
        <v>6307000</v>
      </c>
      <c r="F30" s="92">
        <v>6514000</v>
      </c>
      <c r="G30" s="92">
        <v>6704078</v>
      </c>
      <c r="H30" s="92">
        <v>0</v>
      </c>
      <c r="I30" s="3"/>
      <c r="J30" s="3"/>
      <c r="K30" s="3"/>
    </row>
    <row r="31" spans="1:11" x14ac:dyDescent="0.25">
      <c r="A31" s="93" t="s">
        <v>117</v>
      </c>
      <c r="B31" s="94" t="s">
        <v>119</v>
      </c>
      <c r="C31" s="95">
        <v>119</v>
      </c>
      <c r="D31" s="95"/>
      <c r="E31" s="92">
        <v>0</v>
      </c>
      <c r="F31" s="92">
        <v>0</v>
      </c>
      <c r="G31" s="92">
        <v>0</v>
      </c>
      <c r="H31" s="92">
        <v>0</v>
      </c>
      <c r="I31" s="3"/>
      <c r="J31" s="3"/>
      <c r="K31" s="3"/>
    </row>
    <row r="32" spans="1:11" ht="38.25" hidden="1" x14ac:dyDescent="0.25">
      <c r="A32" s="91" t="s">
        <v>120</v>
      </c>
      <c r="B32" s="80" t="s">
        <v>124</v>
      </c>
      <c r="C32" s="81">
        <v>131</v>
      </c>
      <c r="D32" s="81"/>
      <c r="E32" s="92">
        <v>0</v>
      </c>
      <c r="F32" s="82">
        <v>0</v>
      </c>
      <c r="G32" s="82">
        <v>0</v>
      </c>
      <c r="H32" s="82">
        <v>0</v>
      </c>
      <c r="I32" s="3"/>
      <c r="J32" s="3"/>
      <c r="K32" s="3"/>
    </row>
    <row r="33" spans="1:11" ht="51" hidden="1" x14ac:dyDescent="0.25">
      <c r="A33" s="91" t="s">
        <v>204</v>
      </c>
      <c r="B33" s="80" t="s">
        <v>125</v>
      </c>
      <c r="C33" s="81">
        <v>133</v>
      </c>
      <c r="D33" s="81"/>
      <c r="E33" s="92">
        <v>0</v>
      </c>
      <c r="F33" s="82">
        <v>0</v>
      </c>
      <c r="G33" s="82">
        <v>0</v>
      </c>
      <c r="H33" s="82">
        <v>0</v>
      </c>
      <c r="I33" s="3"/>
      <c r="J33" s="3"/>
      <c r="K33" s="3"/>
    </row>
    <row r="34" spans="1:11" ht="38.25" hidden="1" x14ac:dyDescent="0.25">
      <c r="A34" s="93" t="s">
        <v>121</v>
      </c>
      <c r="B34" s="94" t="s">
        <v>126</v>
      </c>
      <c r="C34" s="95">
        <v>134</v>
      </c>
      <c r="D34" s="95"/>
      <c r="E34" s="92">
        <v>0</v>
      </c>
      <c r="F34" s="92">
        <v>0</v>
      </c>
      <c r="G34" s="92">
        <v>0</v>
      </c>
      <c r="H34" s="92">
        <v>0</v>
      </c>
      <c r="I34" s="3"/>
      <c r="J34" s="3"/>
      <c r="K34" s="3"/>
    </row>
    <row r="35" spans="1:11" ht="51" hidden="1" x14ac:dyDescent="0.25">
      <c r="A35" s="93" t="s">
        <v>122</v>
      </c>
      <c r="B35" s="94" t="s">
        <v>205</v>
      </c>
      <c r="C35" s="95">
        <v>139</v>
      </c>
      <c r="D35" s="95"/>
      <c r="E35" s="92">
        <f>SUM(E36:E36)</f>
        <v>0</v>
      </c>
      <c r="F35" s="92">
        <f>SUM(F36:F36)</f>
        <v>0</v>
      </c>
      <c r="G35" s="92">
        <f>SUM(G36:G36)</f>
        <v>0</v>
      </c>
      <c r="H35" s="92">
        <f>SUM(H36:H36)</f>
        <v>0</v>
      </c>
      <c r="I35" s="3"/>
      <c r="J35" s="3"/>
      <c r="K35" s="3"/>
    </row>
    <row r="36" spans="1:11" ht="25.5" hidden="1" x14ac:dyDescent="0.25">
      <c r="A36" s="91" t="s">
        <v>123</v>
      </c>
      <c r="B36" s="80" t="s">
        <v>206</v>
      </c>
      <c r="C36" s="81">
        <v>139</v>
      </c>
      <c r="D36" s="81"/>
      <c r="E36" s="92"/>
      <c r="F36" s="82"/>
      <c r="G36" s="82"/>
      <c r="H36" s="82"/>
      <c r="I36" s="3"/>
      <c r="J36" s="3"/>
      <c r="K36" s="3"/>
    </row>
    <row r="37" spans="1:11" ht="17.25" customHeight="1" x14ac:dyDescent="0.25">
      <c r="A37" s="87" t="s">
        <v>127</v>
      </c>
      <c r="B37" s="88" t="s">
        <v>128</v>
      </c>
      <c r="C37" s="89" t="s">
        <v>18</v>
      </c>
      <c r="D37" s="89"/>
      <c r="E37" s="90">
        <f>E38+E40+E41+E42</f>
        <v>0</v>
      </c>
      <c r="F37" s="90">
        <f t="shared" ref="F37:H37" si="5">F38+F40+F41+F42</f>
        <v>0</v>
      </c>
      <c r="G37" s="90">
        <f t="shared" si="5"/>
        <v>0</v>
      </c>
      <c r="H37" s="90">
        <f t="shared" si="5"/>
        <v>0</v>
      </c>
      <c r="I37" s="3"/>
      <c r="J37" s="3"/>
      <c r="K37" s="3"/>
    </row>
    <row r="38" spans="1:11" ht="51" x14ac:dyDescent="0.25">
      <c r="A38" s="123" t="s">
        <v>129</v>
      </c>
      <c r="B38" s="124" t="s">
        <v>133</v>
      </c>
      <c r="C38" s="125">
        <v>320</v>
      </c>
      <c r="D38" s="125"/>
      <c r="E38" s="122">
        <f>SUM(E39:E42)</f>
        <v>0</v>
      </c>
      <c r="F38" s="122">
        <f t="shared" ref="F38:H38" si="6">SUM(F39:F42)</f>
        <v>0</v>
      </c>
      <c r="G38" s="122">
        <f t="shared" si="6"/>
        <v>0</v>
      </c>
      <c r="H38" s="122">
        <f t="shared" si="6"/>
        <v>0</v>
      </c>
      <c r="I38" s="3"/>
      <c r="J38" s="3"/>
      <c r="K38" s="3"/>
    </row>
    <row r="39" spans="1:11" ht="51" x14ac:dyDescent="0.25">
      <c r="A39" s="93" t="s">
        <v>130</v>
      </c>
      <c r="B39" s="94" t="s">
        <v>134</v>
      </c>
      <c r="C39" s="95">
        <v>321</v>
      </c>
      <c r="D39" s="95"/>
      <c r="E39" s="92"/>
      <c r="F39" s="92"/>
      <c r="G39" s="92"/>
      <c r="H39" s="92"/>
      <c r="I39" s="3"/>
      <c r="J39" s="3"/>
      <c r="K39" s="3"/>
    </row>
    <row r="40" spans="1:11" ht="51" x14ac:dyDescent="0.25">
      <c r="A40" s="91" t="s">
        <v>131</v>
      </c>
      <c r="B40" s="80" t="s">
        <v>135</v>
      </c>
      <c r="C40" s="81">
        <v>340</v>
      </c>
      <c r="D40" s="81"/>
      <c r="E40" s="92"/>
      <c r="F40" s="82"/>
      <c r="G40" s="82"/>
      <c r="H40" s="82"/>
      <c r="I40" s="3"/>
      <c r="J40" s="3"/>
      <c r="K40" s="3"/>
    </row>
    <row r="41" spans="1:11" ht="76.5" x14ac:dyDescent="0.25">
      <c r="A41" s="93" t="s">
        <v>132</v>
      </c>
      <c r="B41" s="94" t="s">
        <v>136</v>
      </c>
      <c r="C41" s="95">
        <v>350</v>
      </c>
      <c r="D41" s="95"/>
      <c r="E41" s="92"/>
      <c r="F41" s="92"/>
      <c r="G41" s="92"/>
      <c r="H41" s="92"/>
      <c r="I41" s="3"/>
      <c r="J41" s="3"/>
      <c r="K41" s="3"/>
    </row>
    <row r="42" spans="1:11" x14ac:dyDescent="0.25">
      <c r="A42" s="93" t="s">
        <v>208</v>
      </c>
      <c r="B42" s="94" t="s">
        <v>137</v>
      </c>
      <c r="C42" s="95">
        <v>360</v>
      </c>
      <c r="D42" s="95"/>
      <c r="E42" s="92"/>
      <c r="F42" s="92"/>
      <c r="G42" s="92"/>
      <c r="H42" s="92"/>
      <c r="I42" s="3"/>
      <c r="J42" s="3"/>
      <c r="K42" s="3"/>
    </row>
    <row r="43" spans="1:11" ht="27" customHeight="1" x14ac:dyDescent="0.25">
      <c r="A43" s="34" t="s">
        <v>160</v>
      </c>
      <c r="B43" s="96" t="s">
        <v>30</v>
      </c>
      <c r="C43" s="43">
        <v>850</v>
      </c>
      <c r="D43" s="43"/>
      <c r="E43" s="97">
        <f>SUM(E44:E46)</f>
        <v>503100</v>
      </c>
      <c r="F43" s="97">
        <f t="shared" ref="F43:H43" si="7">SUM(F44:F46)</f>
        <v>547300</v>
      </c>
      <c r="G43" s="97">
        <f t="shared" si="7"/>
        <v>547300</v>
      </c>
      <c r="H43" s="97">
        <f t="shared" si="7"/>
        <v>0</v>
      </c>
      <c r="I43" s="3"/>
      <c r="J43" s="3"/>
      <c r="K43" s="3"/>
    </row>
    <row r="44" spans="1:11" ht="25.5" x14ac:dyDescent="0.25">
      <c r="A44" s="93" t="s">
        <v>138</v>
      </c>
      <c r="B44" s="94" t="s">
        <v>31</v>
      </c>
      <c r="C44" s="95">
        <v>851</v>
      </c>
      <c r="D44" s="95">
        <v>291</v>
      </c>
      <c r="E44" s="92">
        <v>497800</v>
      </c>
      <c r="F44" s="92">
        <v>542000</v>
      </c>
      <c r="G44" s="92">
        <v>542000</v>
      </c>
      <c r="H44" s="92">
        <v>0</v>
      </c>
      <c r="I44" s="3"/>
      <c r="J44" s="3"/>
      <c r="K44" s="3"/>
    </row>
    <row r="45" spans="1:11" ht="51" x14ac:dyDescent="0.25">
      <c r="A45" s="93" t="s">
        <v>139</v>
      </c>
      <c r="B45" s="94" t="s">
        <v>32</v>
      </c>
      <c r="C45" s="95">
        <v>852</v>
      </c>
      <c r="D45" s="95">
        <v>291</v>
      </c>
      <c r="E45" s="92">
        <v>0</v>
      </c>
      <c r="F45" s="92">
        <v>0</v>
      </c>
      <c r="G45" s="92">
        <v>0</v>
      </c>
      <c r="H45" s="92">
        <v>0</v>
      </c>
      <c r="I45" s="3"/>
      <c r="J45" s="3"/>
      <c r="K45" s="3"/>
    </row>
    <row r="46" spans="1:11" ht="38.25" x14ac:dyDescent="0.25">
      <c r="A46" s="93" t="s">
        <v>140</v>
      </c>
      <c r="B46" s="94" t="s">
        <v>33</v>
      </c>
      <c r="C46" s="95">
        <v>853</v>
      </c>
      <c r="D46" s="95"/>
      <c r="E46" s="92">
        <v>5300</v>
      </c>
      <c r="F46" s="92">
        <v>5300</v>
      </c>
      <c r="G46" s="92">
        <v>5300</v>
      </c>
      <c r="H46" s="92">
        <v>0</v>
      </c>
      <c r="I46" s="3"/>
      <c r="J46" s="3"/>
      <c r="K46" s="3"/>
    </row>
    <row r="47" spans="1:11" ht="38.25" hidden="1" x14ac:dyDescent="0.25">
      <c r="A47" s="34" t="s">
        <v>141</v>
      </c>
      <c r="B47" s="96" t="s">
        <v>142</v>
      </c>
      <c r="C47" s="43" t="s">
        <v>18</v>
      </c>
      <c r="D47" s="43"/>
      <c r="E47" s="97">
        <f>SUM(E48:E53)</f>
        <v>0</v>
      </c>
      <c r="F47" s="97">
        <f t="shared" ref="F47:G47" si="8">SUM(F48:F53)</f>
        <v>0</v>
      </c>
      <c r="G47" s="97">
        <f t="shared" si="8"/>
        <v>0</v>
      </c>
      <c r="H47" s="97">
        <f>SUM(H48:H53)</f>
        <v>0</v>
      </c>
      <c r="I47" s="3"/>
      <c r="J47" s="3"/>
      <c r="K47" s="3"/>
    </row>
    <row r="48" spans="1:11" ht="38.25" hidden="1" x14ac:dyDescent="0.25">
      <c r="A48" s="93" t="s">
        <v>209</v>
      </c>
      <c r="B48" s="94" t="s">
        <v>161</v>
      </c>
      <c r="C48" s="95">
        <v>613</v>
      </c>
      <c r="D48" s="95">
        <v>291</v>
      </c>
      <c r="E48" s="92"/>
      <c r="F48" s="92"/>
      <c r="G48" s="92"/>
      <c r="H48" s="92"/>
      <c r="I48" s="3"/>
      <c r="J48" s="3"/>
      <c r="K48" s="3"/>
    </row>
    <row r="49" spans="1:11" ht="25.5" hidden="1" x14ac:dyDescent="0.25">
      <c r="A49" s="93" t="s">
        <v>210</v>
      </c>
      <c r="B49" s="94" t="s">
        <v>162</v>
      </c>
      <c r="C49" s="95">
        <v>623</v>
      </c>
      <c r="D49" s="95">
        <v>291</v>
      </c>
      <c r="E49" s="92"/>
      <c r="F49" s="92"/>
      <c r="G49" s="92"/>
      <c r="H49" s="92"/>
      <c r="I49" s="3"/>
      <c r="J49" s="3"/>
      <c r="K49" s="3"/>
    </row>
    <row r="50" spans="1:11" ht="51" hidden="1" x14ac:dyDescent="0.25">
      <c r="A50" s="93" t="s">
        <v>211</v>
      </c>
      <c r="B50" s="94" t="s">
        <v>163</v>
      </c>
      <c r="C50" s="95">
        <v>634</v>
      </c>
      <c r="D50" s="95"/>
      <c r="E50" s="92"/>
      <c r="F50" s="92"/>
      <c r="G50" s="92"/>
      <c r="H50" s="92"/>
      <c r="I50" s="3"/>
      <c r="J50" s="3"/>
      <c r="K50" s="3"/>
    </row>
    <row r="51" spans="1:11" ht="25.5" hidden="1" x14ac:dyDescent="0.25">
      <c r="A51" s="93" t="s">
        <v>212</v>
      </c>
      <c r="B51" s="94" t="s">
        <v>213</v>
      </c>
      <c r="C51" s="95">
        <v>810</v>
      </c>
      <c r="D51" s="95">
        <v>291</v>
      </c>
      <c r="E51" s="92"/>
      <c r="F51" s="92"/>
      <c r="G51" s="92"/>
      <c r="H51" s="92"/>
      <c r="I51" s="3"/>
      <c r="J51" s="3"/>
      <c r="K51" s="3"/>
    </row>
    <row r="52" spans="1:11" hidden="1" x14ac:dyDescent="0.25">
      <c r="A52" s="93" t="s">
        <v>143</v>
      </c>
      <c r="B52" s="94" t="s">
        <v>214</v>
      </c>
      <c r="C52" s="95">
        <v>862</v>
      </c>
      <c r="D52" s="95">
        <v>291</v>
      </c>
      <c r="E52" s="92"/>
      <c r="F52" s="92"/>
      <c r="G52" s="92"/>
      <c r="H52" s="92"/>
      <c r="I52" s="3"/>
      <c r="J52" s="3"/>
      <c r="K52" s="3"/>
    </row>
    <row r="53" spans="1:11" ht="63.75" hidden="1" x14ac:dyDescent="0.25">
      <c r="A53" s="93" t="s">
        <v>144</v>
      </c>
      <c r="B53" s="94" t="s">
        <v>215</v>
      </c>
      <c r="C53" s="95">
        <v>863</v>
      </c>
      <c r="D53" s="95"/>
      <c r="E53" s="92"/>
      <c r="F53" s="92"/>
      <c r="G53" s="92"/>
      <c r="H53" s="92"/>
      <c r="I53" s="3"/>
      <c r="J53" s="3"/>
      <c r="K53" s="3"/>
    </row>
    <row r="54" spans="1:11" ht="25.5" hidden="1" x14ac:dyDescent="0.25">
      <c r="A54" s="34" t="s">
        <v>145</v>
      </c>
      <c r="B54" s="96" t="s">
        <v>147</v>
      </c>
      <c r="C54" s="43" t="s">
        <v>18</v>
      </c>
      <c r="D54" s="43"/>
      <c r="E54" s="97">
        <f>E55</f>
        <v>0</v>
      </c>
      <c r="F54" s="97">
        <f t="shared" ref="F54:H54" si="9">F55</f>
        <v>0</v>
      </c>
      <c r="G54" s="97">
        <f t="shared" si="9"/>
        <v>0</v>
      </c>
      <c r="H54" s="97">
        <f t="shared" si="9"/>
        <v>0</v>
      </c>
      <c r="I54" s="3"/>
      <c r="J54" s="3"/>
      <c r="K54" s="3"/>
    </row>
    <row r="55" spans="1:11" ht="51" hidden="1" x14ac:dyDescent="0.25">
      <c r="A55" s="93" t="s">
        <v>146</v>
      </c>
      <c r="B55" s="94" t="s">
        <v>148</v>
      </c>
      <c r="C55" s="95">
        <v>831</v>
      </c>
      <c r="D55" s="95">
        <v>291</v>
      </c>
      <c r="E55" s="92"/>
      <c r="F55" s="92"/>
      <c r="G55" s="92"/>
      <c r="H55" s="92"/>
      <c r="I55" s="3"/>
      <c r="J55" s="3"/>
      <c r="K55" s="3"/>
    </row>
    <row r="56" spans="1:11" ht="25.5" x14ac:dyDescent="0.25">
      <c r="A56" s="34" t="s">
        <v>152</v>
      </c>
      <c r="B56" s="96" t="s">
        <v>35</v>
      </c>
      <c r="C56" s="43" t="s">
        <v>18</v>
      </c>
      <c r="D56" s="43"/>
      <c r="E56" s="97">
        <f>SUM(E57:E61)</f>
        <v>11551010.869999999</v>
      </c>
      <c r="F56" s="97">
        <f t="shared" ref="F56:H56" si="10">SUM(F57:F61)</f>
        <v>10762800</v>
      </c>
      <c r="G56" s="97">
        <f t="shared" si="10"/>
        <v>10762800</v>
      </c>
      <c r="H56" s="97">
        <f t="shared" si="10"/>
        <v>0</v>
      </c>
      <c r="I56" s="3"/>
      <c r="J56" s="3"/>
      <c r="K56" s="3"/>
    </row>
    <row r="57" spans="1:11" ht="38.25" x14ac:dyDescent="0.25">
      <c r="A57" s="93" t="s">
        <v>150</v>
      </c>
      <c r="B57" s="94" t="s">
        <v>149</v>
      </c>
      <c r="C57" s="95">
        <v>241</v>
      </c>
      <c r="D57" s="95"/>
      <c r="E57" s="92">
        <v>0</v>
      </c>
      <c r="F57" s="92">
        <v>0</v>
      </c>
      <c r="G57" s="92">
        <v>0</v>
      </c>
      <c r="H57" s="92">
        <v>0</v>
      </c>
      <c r="I57" s="3"/>
      <c r="J57" s="3"/>
      <c r="K57" s="3"/>
    </row>
    <row r="58" spans="1:11" ht="51" x14ac:dyDescent="0.25">
      <c r="A58" s="93" t="s">
        <v>151</v>
      </c>
      <c r="B58" s="94" t="s">
        <v>153</v>
      </c>
      <c r="C58" s="95">
        <v>243</v>
      </c>
      <c r="D58" s="95"/>
      <c r="E58" s="92">
        <v>275000</v>
      </c>
      <c r="F58" s="92">
        <v>0</v>
      </c>
      <c r="G58" s="92">
        <v>0</v>
      </c>
      <c r="H58" s="92">
        <v>0</v>
      </c>
      <c r="I58" s="3"/>
      <c r="J58" s="3"/>
      <c r="K58" s="3"/>
    </row>
    <row r="59" spans="1:11" x14ac:dyDescent="0.25">
      <c r="A59" s="93" t="s">
        <v>155</v>
      </c>
      <c r="B59" s="94" t="s">
        <v>154</v>
      </c>
      <c r="C59" s="95">
        <v>244</v>
      </c>
      <c r="D59" s="95"/>
      <c r="E59" s="92">
        <v>8795010.8699999992</v>
      </c>
      <c r="F59" s="92">
        <v>8281800</v>
      </c>
      <c r="G59" s="92">
        <v>8281800</v>
      </c>
      <c r="H59" s="92">
        <v>0</v>
      </c>
      <c r="I59" s="3"/>
      <c r="J59" s="3"/>
      <c r="K59" s="3"/>
    </row>
    <row r="60" spans="1:11" x14ac:dyDescent="0.25">
      <c r="A60" s="93" t="s">
        <v>244</v>
      </c>
      <c r="B60" s="94" t="s">
        <v>156</v>
      </c>
      <c r="C60" s="95">
        <v>247</v>
      </c>
      <c r="D60" s="95"/>
      <c r="E60" s="92">
        <v>2481000</v>
      </c>
      <c r="F60" s="92">
        <v>2481000</v>
      </c>
      <c r="G60" s="92">
        <v>2481000</v>
      </c>
      <c r="H60" s="92"/>
      <c r="I60" s="3"/>
      <c r="J60" s="3"/>
      <c r="K60" s="3"/>
    </row>
    <row r="61" spans="1:11" ht="38.25" x14ac:dyDescent="0.25">
      <c r="A61" s="93" t="s">
        <v>157</v>
      </c>
      <c r="B61" s="94" t="s">
        <v>245</v>
      </c>
      <c r="C61" s="95">
        <v>400</v>
      </c>
      <c r="D61" s="95"/>
      <c r="E61" s="92">
        <f>SUM(E62:E63)</f>
        <v>0</v>
      </c>
      <c r="F61" s="92">
        <f>SUM(F62:F63)</f>
        <v>0</v>
      </c>
      <c r="G61" s="92">
        <f t="shared" ref="G61:H61" si="11">SUM(G62:G63)</f>
        <v>0</v>
      </c>
      <c r="H61" s="92">
        <f t="shared" si="11"/>
        <v>0</v>
      </c>
      <c r="I61" s="3"/>
      <c r="J61" s="3"/>
      <c r="K61" s="3"/>
    </row>
    <row r="62" spans="1:11" ht="51" x14ac:dyDescent="0.25">
      <c r="A62" s="93" t="s">
        <v>158</v>
      </c>
      <c r="B62" s="94" t="s">
        <v>246</v>
      </c>
      <c r="C62" s="95">
        <v>406</v>
      </c>
      <c r="D62" s="95"/>
      <c r="E62" s="92">
        <v>0</v>
      </c>
      <c r="F62" s="92">
        <v>0</v>
      </c>
      <c r="G62" s="92">
        <v>0</v>
      </c>
      <c r="H62" s="92">
        <v>0</v>
      </c>
      <c r="I62" s="3"/>
      <c r="J62" s="3"/>
      <c r="K62" s="3"/>
    </row>
    <row r="63" spans="1:11" ht="51.75" thickBot="1" x14ac:dyDescent="0.3">
      <c r="A63" s="93" t="s">
        <v>159</v>
      </c>
      <c r="B63" s="94" t="s">
        <v>247</v>
      </c>
      <c r="C63" s="95">
        <v>407</v>
      </c>
      <c r="D63" s="95"/>
      <c r="E63" s="92">
        <v>0</v>
      </c>
      <c r="F63" s="92">
        <v>0</v>
      </c>
      <c r="G63" s="92">
        <v>0</v>
      </c>
      <c r="H63" s="92">
        <v>0</v>
      </c>
      <c r="I63" s="3"/>
      <c r="J63" s="3"/>
      <c r="K63" s="3"/>
    </row>
    <row r="64" spans="1:11" ht="15.75" thickBot="1" x14ac:dyDescent="0.3">
      <c r="A64" s="98" t="s">
        <v>36</v>
      </c>
      <c r="B64" s="65">
        <v>3000</v>
      </c>
      <c r="C64" s="65">
        <v>100</v>
      </c>
      <c r="D64" s="65"/>
      <c r="E64" s="66">
        <f>SUM(E65:E67)</f>
        <v>0</v>
      </c>
      <c r="F64" s="66">
        <f t="shared" ref="F64:H64" si="12">SUM(F65:F67)</f>
        <v>0</v>
      </c>
      <c r="G64" s="66">
        <f t="shared" si="12"/>
        <v>0</v>
      </c>
      <c r="H64" s="66">
        <f t="shared" si="12"/>
        <v>0</v>
      </c>
      <c r="I64" s="3"/>
      <c r="J64" s="3"/>
      <c r="K64" s="3"/>
    </row>
    <row r="65" spans="1:11" ht="25.5" x14ac:dyDescent="0.25">
      <c r="A65" s="99" t="s">
        <v>74</v>
      </c>
      <c r="B65" s="100">
        <v>3010</v>
      </c>
      <c r="C65" s="100"/>
      <c r="D65" s="100"/>
      <c r="E65" s="101">
        <v>0</v>
      </c>
      <c r="F65" s="101">
        <v>0</v>
      </c>
      <c r="G65" s="101">
        <v>0</v>
      </c>
      <c r="H65" s="101">
        <v>0</v>
      </c>
      <c r="I65" s="3"/>
      <c r="J65" s="3"/>
      <c r="K65" s="3"/>
    </row>
    <row r="66" spans="1:11" ht="18.600000000000001" customHeight="1" x14ac:dyDescent="0.25">
      <c r="A66" s="102" t="s">
        <v>37</v>
      </c>
      <c r="B66" s="103">
        <v>3020</v>
      </c>
      <c r="C66" s="103"/>
      <c r="D66" s="103"/>
      <c r="E66" s="101">
        <v>0</v>
      </c>
      <c r="F66" s="59">
        <v>0</v>
      </c>
      <c r="G66" s="59">
        <v>0</v>
      </c>
      <c r="H66" s="59">
        <v>0</v>
      </c>
    </row>
    <row r="67" spans="1:11" ht="18" customHeight="1" thickBot="1" x14ac:dyDescent="0.3">
      <c r="A67" s="104" t="s">
        <v>38</v>
      </c>
      <c r="B67" s="105">
        <v>3030</v>
      </c>
      <c r="C67" s="105"/>
      <c r="D67" s="105"/>
      <c r="E67" s="101">
        <v>0</v>
      </c>
      <c r="F67" s="62">
        <v>0</v>
      </c>
      <c r="G67" s="62">
        <v>0</v>
      </c>
      <c r="H67" s="62">
        <v>0</v>
      </c>
    </row>
    <row r="68" spans="1:11" ht="19.149999999999999" customHeight="1" thickBot="1" x14ac:dyDescent="0.3">
      <c r="A68" s="106" t="s">
        <v>39</v>
      </c>
      <c r="B68" s="107">
        <v>4000</v>
      </c>
      <c r="C68" s="107" t="s">
        <v>41</v>
      </c>
      <c r="D68" s="107"/>
      <c r="E68" s="66">
        <f>E69</f>
        <v>0</v>
      </c>
      <c r="F68" s="66">
        <f t="shared" ref="F68:H68" si="13">F69</f>
        <v>0</v>
      </c>
      <c r="G68" s="66">
        <f t="shared" si="13"/>
        <v>0</v>
      </c>
      <c r="H68" s="66">
        <f t="shared" si="13"/>
        <v>0</v>
      </c>
    </row>
    <row r="69" spans="1:11" ht="43.5" customHeight="1" x14ac:dyDescent="0.25">
      <c r="A69" s="99" t="s">
        <v>40</v>
      </c>
      <c r="B69" s="108">
        <v>4010</v>
      </c>
      <c r="C69" s="108">
        <v>610</v>
      </c>
      <c r="D69" s="108"/>
      <c r="E69" s="101">
        <v>0</v>
      </c>
      <c r="F69" s="101">
        <v>0</v>
      </c>
      <c r="G69" s="101">
        <v>0</v>
      </c>
      <c r="H69" s="101">
        <v>0</v>
      </c>
    </row>
  </sheetData>
  <mergeCells count="6">
    <mergeCell ref="A1:H1"/>
    <mergeCell ref="D2:D3"/>
    <mergeCell ref="C2:C3"/>
    <mergeCell ref="B2:B3"/>
    <mergeCell ref="A2:A3"/>
    <mergeCell ref="E2:H2"/>
  </mergeCells>
  <pageMargins left="0.64" right="0.41" top="0.74" bottom="0.51" header="0.31496062992125984" footer="0.49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view="pageBreakPreview" topLeftCell="A33" zoomScaleSheetLayoutView="100" workbookViewId="0">
      <selection activeCell="B47" sqref="B47:E47"/>
    </sheetView>
  </sheetViews>
  <sheetFormatPr defaultRowHeight="15" x14ac:dyDescent="0.25"/>
  <cols>
    <col min="1" max="1" width="5.7109375" customWidth="1"/>
    <col min="2" max="2" width="41" customWidth="1"/>
    <col min="3" max="3" width="7.85546875" customWidth="1"/>
    <col min="4" max="4" width="8.42578125" customWidth="1"/>
    <col min="5" max="7" width="12.140625" customWidth="1"/>
    <col min="8" max="8" width="9.5703125" bestFit="1" customWidth="1"/>
  </cols>
  <sheetData>
    <row r="1" spans="1:13" ht="15.75" x14ac:dyDescent="0.25">
      <c r="B1" s="153" t="s">
        <v>185</v>
      </c>
      <c r="C1" s="154"/>
      <c r="D1" s="154"/>
      <c r="E1" s="154"/>
      <c r="F1" s="154"/>
      <c r="G1" s="154"/>
      <c r="H1" s="154"/>
    </row>
    <row r="2" spans="1:13" ht="14.45" customHeight="1" x14ac:dyDescent="0.25">
      <c r="A2" s="149" t="s">
        <v>42</v>
      </c>
      <c r="B2" s="150" t="s">
        <v>0</v>
      </c>
      <c r="C2" s="149" t="s">
        <v>43</v>
      </c>
      <c r="D2" s="149" t="s">
        <v>44</v>
      </c>
      <c r="E2" s="149" t="s">
        <v>3</v>
      </c>
      <c r="F2" s="149"/>
      <c r="G2" s="149"/>
      <c r="H2" s="149"/>
    </row>
    <row r="3" spans="1:13" ht="57" customHeight="1" x14ac:dyDescent="0.25">
      <c r="A3" s="149"/>
      <c r="B3" s="150"/>
      <c r="C3" s="149"/>
      <c r="D3" s="149"/>
      <c r="E3" s="121" t="s">
        <v>194</v>
      </c>
      <c r="F3" s="121" t="s">
        <v>195</v>
      </c>
      <c r="G3" s="121" t="s">
        <v>196</v>
      </c>
      <c r="H3" s="30" t="s">
        <v>4</v>
      </c>
    </row>
    <row r="4" spans="1:13" x14ac:dyDescent="0.25">
      <c r="A4" s="5">
        <v>1</v>
      </c>
      <c r="B4" s="6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</row>
    <row r="5" spans="1:13" ht="25.5" x14ac:dyDescent="0.25">
      <c r="A5" s="44">
        <v>1</v>
      </c>
      <c r="B5" s="45" t="s">
        <v>45</v>
      </c>
      <c r="C5" s="46">
        <v>26000</v>
      </c>
      <c r="D5" s="46" t="s">
        <v>41</v>
      </c>
      <c r="E5" s="47">
        <f>'Раздел 1'!E56</f>
        <v>11551010.869999999</v>
      </c>
      <c r="F5" s="47">
        <f>'Раздел 1'!F56</f>
        <v>10762800</v>
      </c>
      <c r="G5" s="47">
        <f>'Раздел 1'!G56</f>
        <v>10762800</v>
      </c>
      <c r="H5" s="47">
        <f>'Раздел 1'!H56</f>
        <v>0</v>
      </c>
    </row>
    <row r="6" spans="1:13" ht="153" x14ac:dyDescent="0.25">
      <c r="A6" s="35" t="s">
        <v>46</v>
      </c>
      <c r="B6" s="31" t="s">
        <v>165</v>
      </c>
      <c r="C6" s="36">
        <v>26100</v>
      </c>
      <c r="D6" s="36" t="s">
        <v>41</v>
      </c>
      <c r="E6" s="37">
        <v>0</v>
      </c>
      <c r="F6" s="37">
        <v>0</v>
      </c>
      <c r="G6" s="37">
        <v>0</v>
      </c>
      <c r="H6" s="37">
        <v>0</v>
      </c>
    </row>
    <row r="7" spans="1:13" ht="51" x14ac:dyDescent="0.25">
      <c r="A7" s="35" t="s">
        <v>47</v>
      </c>
      <c r="B7" s="31" t="s">
        <v>166</v>
      </c>
      <c r="C7" s="36">
        <v>26200</v>
      </c>
      <c r="D7" s="36" t="s">
        <v>41</v>
      </c>
      <c r="E7" s="37">
        <v>0</v>
      </c>
      <c r="F7" s="37">
        <v>0</v>
      </c>
      <c r="G7" s="37">
        <v>0</v>
      </c>
      <c r="H7" s="37">
        <v>0</v>
      </c>
      <c r="I7" s="49"/>
      <c r="J7" s="50"/>
      <c r="K7" s="50"/>
    </row>
    <row r="8" spans="1:13" ht="51.75" x14ac:dyDescent="0.25">
      <c r="A8" s="35" t="s">
        <v>48</v>
      </c>
      <c r="B8" s="31" t="s">
        <v>169</v>
      </c>
      <c r="C8" s="36">
        <v>26300</v>
      </c>
      <c r="D8" s="36" t="s">
        <v>41</v>
      </c>
      <c r="E8" s="37"/>
      <c r="F8" s="37">
        <v>0</v>
      </c>
      <c r="G8" s="37">
        <v>0</v>
      </c>
      <c r="H8" s="37">
        <v>0</v>
      </c>
      <c r="I8" s="151" t="s">
        <v>199</v>
      </c>
      <c r="J8" s="152"/>
      <c r="K8" s="152"/>
      <c r="L8" s="152"/>
      <c r="M8" s="152"/>
    </row>
    <row r="9" spans="1:13" ht="25.5" x14ac:dyDescent="0.25">
      <c r="A9" s="130" t="s">
        <v>216</v>
      </c>
      <c r="B9" s="93" t="s">
        <v>76</v>
      </c>
      <c r="C9" s="95">
        <v>26310</v>
      </c>
      <c r="D9" s="95"/>
      <c r="E9" s="129"/>
      <c r="F9" s="129"/>
      <c r="G9" s="129"/>
      <c r="H9" s="129"/>
      <c r="I9" s="127"/>
      <c r="J9" s="127"/>
      <c r="K9" s="127"/>
      <c r="L9" s="127"/>
      <c r="M9" s="127"/>
    </row>
    <row r="10" spans="1:13" x14ac:dyDescent="0.25">
      <c r="A10" s="130"/>
      <c r="B10" s="93" t="s">
        <v>225</v>
      </c>
      <c r="C10" s="95" t="s">
        <v>217</v>
      </c>
      <c r="D10" s="95"/>
      <c r="E10" s="129">
        <v>0</v>
      </c>
      <c r="F10" s="129">
        <v>0</v>
      </c>
      <c r="G10" s="129">
        <v>0</v>
      </c>
      <c r="H10" s="129">
        <v>0</v>
      </c>
      <c r="I10" s="127"/>
      <c r="J10" s="127"/>
      <c r="K10" s="127"/>
      <c r="L10" s="127"/>
      <c r="M10" s="127"/>
    </row>
    <row r="11" spans="1:13" ht="25.5" hidden="1" x14ac:dyDescent="0.25">
      <c r="A11" s="130" t="s">
        <v>218</v>
      </c>
      <c r="B11" s="93" t="s">
        <v>68</v>
      </c>
      <c r="C11" s="95">
        <v>26320</v>
      </c>
      <c r="D11" s="95"/>
      <c r="E11" s="129"/>
      <c r="F11" s="129"/>
      <c r="G11" s="129"/>
      <c r="H11" s="129"/>
      <c r="I11" s="127"/>
      <c r="J11" s="127"/>
      <c r="K11" s="127"/>
      <c r="L11" s="127"/>
      <c r="M11" s="127"/>
    </row>
    <row r="12" spans="1:13" ht="51" x14ac:dyDescent="0.25">
      <c r="A12" s="35" t="s">
        <v>49</v>
      </c>
      <c r="B12" s="31" t="s">
        <v>170</v>
      </c>
      <c r="C12" s="36">
        <v>26400</v>
      </c>
      <c r="D12" s="36" t="s">
        <v>41</v>
      </c>
      <c r="E12" s="37">
        <f>E5-E8</f>
        <v>11551010.869999999</v>
      </c>
      <c r="F12" s="37">
        <f>F5-F8</f>
        <v>10762800</v>
      </c>
      <c r="G12" s="37">
        <f t="shared" ref="G12:H12" si="0">G5-G8</f>
        <v>10762800</v>
      </c>
      <c r="H12" s="37">
        <f t="shared" si="0"/>
        <v>0</v>
      </c>
    </row>
    <row r="13" spans="1:13" ht="48" x14ac:dyDescent="0.25">
      <c r="A13" s="38" t="s">
        <v>50</v>
      </c>
      <c r="B13" s="33" t="s">
        <v>75</v>
      </c>
      <c r="C13" s="39">
        <v>26410</v>
      </c>
      <c r="D13" s="39" t="s">
        <v>41</v>
      </c>
      <c r="E13" s="40">
        <f>SUM(E14:E15)</f>
        <v>5901662</v>
      </c>
      <c r="F13" s="40">
        <f>SUM(F14:F15)</f>
        <v>5762800</v>
      </c>
      <c r="G13" s="40">
        <f>SUM(G14:G15)</f>
        <v>5762800</v>
      </c>
      <c r="H13" s="40">
        <f>SUM(H14:H15)</f>
        <v>0</v>
      </c>
    </row>
    <row r="14" spans="1:13" ht="24.75" x14ac:dyDescent="0.25">
      <c r="A14" s="41" t="s">
        <v>52</v>
      </c>
      <c r="B14" s="12" t="s">
        <v>76</v>
      </c>
      <c r="C14" s="5">
        <v>26411</v>
      </c>
      <c r="D14" s="5" t="s">
        <v>34</v>
      </c>
      <c r="E14" s="126">
        <v>5901662</v>
      </c>
      <c r="F14" s="126">
        <v>5762800</v>
      </c>
      <c r="G14" s="126">
        <v>5762800</v>
      </c>
      <c r="H14" s="32">
        <v>0</v>
      </c>
      <c r="I14" s="146" t="s">
        <v>184</v>
      </c>
      <c r="J14" s="147"/>
      <c r="K14" s="147"/>
      <c r="L14" s="117" t="s">
        <v>200</v>
      </c>
    </row>
    <row r="15" spans="1:13" hidden="1" x14ac:dyDescent="0.25">
      <c r="A15" s="41" t="s">
        <v>51</v>
      </c>
      <c r="B15" s="12" t="s">
        <v>53</v>
      </c>
      <c r="C15" s="5">
        <v>26412</v>
      </c>
      <c r="D15" s="5" t="s">
        <v>41</v>
      </c>
      <c r="E15" s="42">
        <v>0</v>
      </c>
      <c r="F15" s="42">
        <v>0</v>
      </c>
      <c r="G15" s="42">
        <v>0</v>
      </c>
      <c r="H15" s="11"/>
    </row>
    <row r="16" spans="1:13" ht="36" x14ac:dyDescent="0.25">
      <c r="A16" s="38" t="s">
        <v>54</v>
      </c>
      <c r="B16" s="33" t="s">
        <v>55</v>
      </c>
      <c r="C16" s="39">
        <v>26420</v>
      </c>
      <c r="D16" s="39" t="s">
        <v>41</v>
      </c>
      <c r="E16" s="40">
        <f>E17+E23</f>
        <v>589715</v>
      </c>
      <c r="F16" s="40">
        <f>F17+F23</f>
        <v>0</v>
      </c>
      <c r="G16" s="40">
        <f>G17+G23</f>
        <v>0</v>
      </c>
      <c r="H16" s="40">
        <f>H17+H23</f>
        <v>0</v>
      </c>
    </row>
    <row r="17" spans="1:14" ht="24.75" x14ac:dyDescent="0.25">
      <c r="A17" s="41" t="s">
        <v>57</v>
      </c>
      <c r="B17" s="12" t="s">
        <v>76</v>
      </c>
      <c r="C17" s="5">
        <v>26421</v>
      </c>
      <c r="D17" s="5" t="s">
        <v>41</v>
      </c>
      <c r="E17" s="126">
        <v>589715</v>
      </c>
      <c r="F17" s="126">
        <v>0</v>
      </c>
      <c r="G17" s="126">
        <v>0</v>
      </c>
      <c r="H17" s="32"/>
      <c r="I17" s="146" t="s">
        <v>197</v>
      </c>
      <c r="J17" s="147"/>
      <c r="K17" s="147"/>
      <c r="L17" s="117" t="s">
        <v>201</v>
      </c>
    </row>
    <row r="18" spans="1:14" ht="26.25" x14ac:dyDescent="0.25">
      <c r="A18" s="130"/>
      <c r="B18" s="93" t="s">
        <v>228</v>
      </c>
      <c r="C18" s="131" t="s">
        <v>219</v>
      </c>
      <c r="D18" s="132" t="s">
        <v>41</v>
      </c>
      <c r="E18" s="133">
        <v>0</v>
      </c>
      <c r="F18" s="133">
        <v>0</v>
      </c>
      <c r="G18" s="133">
        <v>0</v>
      </c>
      <c r="H18" s="133">
        <v>0</v>
      </c>
      <c r="I18" s="151" t="s">
        <v>222</v>
      </c>
      <c r="J18" s="152"/>
      <c r="K18" s="152"/>
      <c r="L18" s="152"/>
      <c r="M18" s="127"/>
    </row>
    <row r="19" spans="1:14" x14ac:dyDescent="0.25">
      <c r="A19" s="130"/>
      <c r="B19" s="93" t="s">
        <v>226</v>
      </c>
      <c r="C19" s="95" t="s">
        <v>224</v>
      </c>
      <c r="D19" s="5" t="s">
        <v>41</v>
      </c>
      <c r="E19" s="133">
        <v>0</v>
      </c>
      <c r="F19" s="133">
        <v>0</v>
      </c>
      <c r="G19" s="133">
        <v>0</v>
      </c>
      <c r="H19" s="133">
        <v>0</v>
      </c>
      <c r="I19" s="151" t="s">
        <v>223</v>
      </c>
      <c r="J19" s="152"/>
      <c r="K19" s="152"/>
      <c r="L19" s="152"/>
      <c r="M19" s="127"/>
    </row>
    <row r="20" spans="1:14" x14ac:dyDescent="0.25">
      <c r="A20" s="130"/>
      <c r="B20" s="93" t="s">
        <v>233</v>
      </c>
      <c r="C20" s="95" t="s">
        <v>234</v>
      </c>
      <c r="D20" s="5" t="s">
        <v>41</v>
      </c>
      <c r="E20" s="133">
        <v>0</v>
      </c>
      <c r="F20" s="133">
        <v>0</v>
      </c>
      <c r="G20" s="133">
        <v>0</v>
      </c>
      <c r="H20" s="133">
        <v>0</v>
      </c>
      <c r="I20" s="151"/>
      <c r="J20" s="152"/>
      <c r="K20" s="152"/>
      <c r="L20" s="152"/>
      <c r="M20" s="128"/>
    </row>
    <row r="21" spans="1:14" x14ac:dyDescent="0.25">
      <c r="A21" s="130"/>
      <c r="B21" s="93" t="s">
        <v>232</v>
      </c>
      <c r="C21" s="95" t="s">
        <v>235</v>
      </c>
      <c r="D21" s="5" t="s">
        <v>41</v>
      </c>
      <c r="E21" s="133">
        <v>0</v>
      </c>
      <c r="F21" s="133">
        <v>0</v>
      </c>
      <c r="G21" s="133">
        <v>0</v>
      </c>
      <c r="H21" s="133">
        <v>0</v>
      </c>
      <c r="I21" s="151"/>
      <c r="J21" s="152"/>
      <c r="K21" s="152"/>
      <c r="L21" s="152"/>
      <c r="M21" s="128"/>
    </row>
    <row r="22" spans="1:14" x14ac:dyDescent="0.25">
      <c r="A22" s="130"/>
      <c r="B22" s="93" t="s">
        <v>227</v>
      </c>
      <c r="C22" s="95" t="s">
        <v>236</v>
      </c>
      <c r="D22" s="5" t="s">
        <v>41</v>
      </c>
      <c r="E22" s="129"/>
      <c r="F22" s="129"/>
      <c r="G22" s="129"/>
      <c r="H22" s="129"/>
      <c r="I22" s="151"/>
      <c r="J22" s="152"/>
      <c r="K22" s="152"/>
      <c r="L22" s="152"/>
      <c r="M22" s="127"/>
    </row>
    <row r="23" spans="1:14" ht="24" hidden="1" x14ac:dyDescent="0.25">
      <c r="A23" s="41" t="s">
        <v>56</v>
      </c>
      <c r="B23" s="12" t="s">
        <v>53</v>
      </c>
      <c r="C23" s="5">
        <v>26422</v>
      </c>
      <c r="D23" s="5" t="s">
        <v>41</v>
      </c>
      <c r="E23" s="42">
        <v>0</v>
      </c>
      <c r="F23" s="42">
        <v>0</v>
      </c>
      <c r="G23" s="42">
        <v>0</v>
      </c>
      <c r="H23" s="11"/>
    </row>
    <row r="24" spans="1:14" ht="24" x14ac:dyDescent="0.25">
      <c r="A24" s="38" t="s">
        <v>58</v>
      </c>
      <c r="B24" s="33" t="s">
        <v>171</v>
      </c>
      <c r="C24" s="39">
        <v>26430</v>
      </c>
      <c r="D24" s="39" t="s">
        <v>41</v>
      </c>
      <c r="E24" s="40">
        <v>0</v>
      </c>
      <c r="F24" s="40">
        <v>0</v>
      </c>
      <c r="G24" s="40">
        <v>0</v>
      </c>
      <c r="H24" s="40">
        <v>0</v>
      </c>
    </row>
    <row r="25" spans="1:14" x14ac:dyDescent="0.25">
      <c r="A25" s="130"/>
      <c r="B25" s="93" t="s">
        <v>238</v>
      </c>
      <c r="C25" s="95" t="s">
        <v>220</v>
      </c>
      <c r="D25" s="5" t="s">
        <v>41</v>
      </c>
      <c r="E25" s="129"/>
      <c r="F25" s="129"/>
      <c r="G25" s="129"/>
      <c r="H25" s="129"/>
      <c r="I25" s="127"/>
      <c r="J25" s="127"/>
      <c r="K25" s="127"/>
      <c r="L25" s="127"/>
      <c r="M25" s="127"/>
    </row>
    <row r="26" spans="1:14" ht="23.45" customHeight="1" x14ac:dyDescent="0.25">
      <c r="A26" s="38" t="s">
        <v>59</v>
      </c>
      <c r="B26" s="33" t="s">
        <v>60</v>
      </c>
      <c r="C26" s="39">
        <v>26440</v>
      </c>
      <c r="D26" s="39" t="s">
        <v>41</v>
      </c>
      <c r="E26" s="40">
        <f>SUM(E27:E28)</f>
        <v>0</v>
      </c>
      <c r="F26" s="40">
        <f t="shared" ref="F26:H26" si="1">SUM(F27:F28)</f>
        <v>0</v>
      </c>
      <c r="G26" s="40">
        <f t="shared" si="1"/>
        <v>0</v>
      </c>
      <c r="H26" s="40">
        <f t="shared" si="1"/>
        <v>0</v>
      </c>
    </row>
    <row r="27" spans="1:14" ht="24" x14ac:dyDescent="0.25">
      <c r="A27" s="41" t="s">
        <v>61</v>
      </c>
      <c r="B27" s="10" t="s">
        <v>76</v>
      </c>
      <c r="C27" s="5">
        <v>26441</v>
      </c>
      <c r="D27" s="5" t="s">
        <v>41</v>
      </c>
      <c r="E27" s="42">
        <v>0</v>
      </c>
      <c r="F27" s="42">
        <v>0</v>
      </c>
      <c r="G27" s="42">
        <v>0</v>
      </c>
      <c r="H27" s="42">
        <v>0</v>
      </c>
      <c r="I27" s="118"/>
      <c r="J27" s="119"/>
    </row>
    <row r="28" spans="1:14" hidden="1" x14ac:dyDescent="0.25">
      <c r="A28" s="41" t="s">
        <v>62</v>
      </c>
      <c r="B28" s="10" t="s">
        <v>53</v>
      </c>
      <c r="C28" s="5">
        <v>26442</v>
      </c>
      <c r="D28" s="5" t="s">
        <v>41</v>
      </c>
      <c r="E28" s="42">
        <v>0</v>
      </c>
      <c r="F28" s="42">
        <v>0</v>
      </c>
      <c r="G28" s="42">
        <v>0</v>
      </c>
      <c r="H28" s="11"/>
    </row>
    <row r="29" spans="1:14" x14ac:dyDescent="0.25">
      <c r="A29" s="38" t="s">
        <v>63</v>
      </c>
      <c r="B29" s="48" t="s">
        <v>64</v>
      </c>
      <c r="C29" s="39">
        <v>26450</v>
      </c>
      <c r="D29" s="39" t="s">
        <v>34</v>
      </c>
      <c r="E29" s="40">
        <f>SUM(E30:E32)</f>
        <v>5059633.87</v>
      </c>
      <c r="F29" s="40">
        <f>SUM(F30:F32)</f>
        <v>5000000</v>
      </c>
      <c r="G29" s="40">
        <f>SUM(G30:G32)</f>
        <v>5000000</v>
      </c>
      <c r="H29" s="40">
        <f>SUM(H30:H32)</f>
        <v>0</v>
      </c>
    </row>
    <row r="30" spans="1:14" ht="24.75" customHeight="1" x14ac:dyDescent="0.25">
      <c r="A30" s="41" t="s">
        <v>65</v>
      </c>
      <c r="B30" s="10" t="s">
        <v>66</v>
      </c>
      <c r="C30" s="5">
        <v>26451</v>
      </c>
      <c r="D30" s="5" t="s">
        <v>34</v>
      </c>
      <c r="E30" s="126">
        <v>5059633.87</v>
      </c>
      <c r="F30" s="126">
        <v>5000000</v>
      </c>
      <c r="G30" s="126">
        <v>5000000</v>
      </c>
      <c r="H30" s="11"/>
      <c r="I30" s="146" t="s">
        <v>198</v>
      </c>
      <c r="J30" s="155"/>
      <c r="K30" s="155"/>
      <c r="L30" s="155"/>
      <c r="M30" s="155"/>
      <c r="N30" s="117" t="s">
        <v>189</v>
      </c>
    </row>
    <row r="31" spans="1:14" x14ac:dyDescent="0.25">
      <c r="A31" s="130"/>
      <c r="B31" s="93" t="s">
        <v>225</v>
      </c>
      <c r="C31" s="95" t="s">
        <v>221</v>
      </c>
      <c r="D31" s="5" t="s">
        <v>41</v>
      </c>
      <c r="E31" s="129"/>
      <c r="F31" s="129"/>
      <c r="G31" s="129"/>
      <c r="H31" s="129"/>
      <c r="I31" s="127"/>
      <c r="J31" s="127"/>
      <c r="K31" s="127"/>
      <c r="L31" s="127"/>
      <c r="M31" s="127"/>
    </row>
    <row r="32" spans="1:14" ht="24" hidden="1" x14ac:dyDescent="0.25">
      <c r="A32" s="41" t="s">
        <v>67</v>
      </c>
      <c r="B32" s="10" t="s">
        <v>68</v>
      </c>
      <c r="C32" s="5">
        <v>26452</v>
      </c>
      <c r="D32" s="5" t="s">
        <v>34</v>
      </c>
      <c r="E32" s="42">
        <v>0</v>
      </c>
      <c r="F32" s="42">
        <v>0</v>
      </c>
      <c r="G32" s="42">
        <v>0</v>
      </c>
      <c r="H32" s="42">
        <v>0</v>
      </c>
    </row>
    <row r="33" spans="1:8" ht="51" x14ac:dyDescent="0.25">
      <c r="A33" s="51" t="s">
        <v>69</v>
      </c>
      <c r="B33" s="45" t="s">
        <v>168</v>
      </c>
      <c r="C33" s="46">
        <v>26500</v>
      </c>
      <c r="D33" s="46" t="s">
        <v>41</v>
      </c>
      <c r="E33" s="47">
        <f>E14+E17+E24+E30</f>
        <v>11551010.870000001</v>
      </c>
      <c r="F33" s="47">
        <f>F14+F17+F24+F30</f>
        <v>10762800</v>
      </c>
      <c r="G33" s="47">
        <f>G14+G17+G24+G30</f>
        <v>10762800</v>
      </c>
      <c r="H33" s="47">
        <f>H14+H17+H24+H30</f>
        <v>0</v>
      </c>
    </row>
    <row r="34" spans="1:8" ht="19.899999999999999" customHeight="1" x14ac:dyDescent="0.25">
      <c r="A34" s="41"/>
      <c r="B34" s="10" t="s">
        <v>70</v>
      </c>
      <c r="C34" s="5">
        <v>26510</v>
      </c>
      <c r="D34" s="5"/>
      <c r="E34" s="42">
        <f>E12</f>
        <v>11551010.869999999</v>
      </c>
      <c r="F34" s="42">
        <f>F12</f>
        <v>10762800</v>
      </c>
      <c r="G34" s="42">
        <f>G12</f>
        <v>10762800</v>
      </c>
      <c r="H34" s="42">
        <f>H12</f>
        <v>0</v>
      </c>
    </row>
    <row r="35" spans="1:8" ht="51" x14ac:dyDescent="0.25">
      <c r="A35" s="51" t="s">
        <v>71</v>
      </c>
      <c r="B35" s="45" t="s">
        <v>167</v>
      </c>
      <c r="C35" s="46">
        <v>26600</v>
      </c>
      <c r="D35" s="46" t="s">
        <v>41</v>
      </c>
      <c r="E35" s="47">
        <f>E36</f>
        <v>0</v>
      </c>
      <c r="F35" s="47">
        <f t="shared" ref="F35:G35" si="2">F36</f>
        <v>0</v>
      </c>
      <c r="G35" s="47">
        <f t="shared" si="2"/>
        <v>0</v>
      </c>
      <c r="H35" s="47">
        <v>0</v>
      </c>
    </row>
    <row r="36" spans="1:8" ht="17.45" customHeight="1" x14ac:dyDescent="0.25">
      <c r="A36" s="41"/>
      <c r="B36" s="12" t="s">
        <v>70</v>
      </c>
      <c r="C36" s="5">
        <v>26610</v>
      </c>
      <c r="D36" s="5"/>
      <c r="E36" s="42">
        <v>0</v>
      </c>
      <c r="F36" s="42">
        <v>0</v>
      </c>
      <c r="G36" s="42">
        <v>0</v>
      </c>
      <c r="H36" s="42">
        <v>0</v>
      </c>
    </row>
    <row r="37" spans="1:8" x14ac:dyDescent="0.25">
      <c r="A37" s="1"/>
      <c r="B37" s="2"/>
      <c r="C37" s="1"/>
      <c r="D37" s="1"/>
      <c r="E37" s="1"/>
      <c r="F37" s="1"/>
      <c r="G37" s="1"/>
      <c r="H37" s="1"/>
    </row>
    <row r="38" spans="1:8" x14ac:dyDescent="0.25">
      <c r="A38" s="1"/>
      <c r="B38" s="52" t="s">
        <v>172</v>
      </c>
      <c r="C38" s="148" t="s">
        <v>202</v>
      </c>
      <c r="D38" s="148"/>
      <c r="E38" s="109"/>
      <c r="F38" s="148" t="s">
        <v>240</v>
      </c>
      <c r="G38" s="148"/>
      <c r="H38" s="1"/>
    </row>
    <row r="39" spans="1:8" x14ac:dyDescent="0.25">
      <c r="A39" s="1"/>
      <c r="B39" s="112" t="s">
        <v>174</v>
      </c>
      <c r="C39" s="160" t="s">
        <v>173</v>
      </c>
      <c r="D39" s="160"/>
      <c r="E39" s="113" t="s">
        <v>175</v>
      </c>
      <c r="F39" s="162" t="s">
        <v>77</v>
      </c>
      <c r="G39" s="162"/>
      <c r="H39" s="1"/>
    </row>
    <row r="40" spans="1:8" x14ac:dyDescent="0.25">
      <c r="A40" s="1"/>
      <c r="B40" s="7"/>
      <c r="C40" s="16"/>
      <c r="D40" s="16"/>
      <c r="E40" s="16"/>
      <c r="F40" s="16"/>
      <c r="G40" s="29"/>
      <c r="H40" s="1"/>
    </row>
    <row r="41" spans="1:8" ht="12" customHeight="1" x14ac:dyDescent="0.25">
      <c r="A41" s="1"/>
      <c r="B41" s="110" t="s">
        <v>78</v>
      </c>
      <c r="C41" s="111"/>
      <c r="D41" s="111"/>
      <c r="E41" s="111"/>
      <c r="F41" s="163"/>
      <c r="G41" s="163"/>
      <c r="H41" s="1"/>
    </row>
    <row r="42" spans="1:8" x14ac:dyDescent="0.25">
      <c r="A42" s="1"/>
      <c r="B42" s="109" t="s">
        <v>176</v>
      </c>
      <c r="C42" s="148" t="s">
        <v>177</v>
      </c>
      <c r="D42" s="148"/>
      <c r="E42" s="53"/>
      <c r="F42" s="148" t="s">
        <v>241</v>
      </c>
      <c r="G42" s="148"/>
      <c r="H42" s="116"/>
    </row>
    <row r="43" spans="1:8" x14ac:dyDescent="0.25">
      <c r="A43" s="1"/>
      <c r="B43" s="114" t="s">
        <v>178</v>
      </c>
      <c r="C43" s="161" t="s">
        <v>173</v>
      </c>
      <c r="D43" s="161"/>
      <c r="E43" s="115" t="s">
        <v>175</v>
      </c>
      <c r="F43" s="159" t="s">
        <v>186</v>
      </c>
      <c r="G43" s="159"/>
      <c r="H43" s="1" t="s">
        <v>187</v>
      </c>
    </row>
    <row r="44" spans="1:8" x14ac:dyDescent="0.25">
      <c r="A44" s="1"/>
      <c r="B44" s="1" t="str">
        <f>Тит.лист!A26</f>
        <v xml:space="preserve">от «09» марта 2021 г. </v>
      </c>
      <c r="C44" s="1"/>
      <c r="D44" s="1"/>
      <c r="E44" s="1"/>
      <c r="F44" s="1"/>
      <c r="G44" s="1"/>
      <c r="H44" s="1"/>
    </row>
    <row r="45" spans="1:8" ht="41.25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x14ac:dyDescent="0.25">
      <c r="A46" s="1"/>
      <c r="B46" s="29" t="s">
        <v>72</v>
      </c>
      <c r="C46" s="1"/>
      <c r="D46" s="1"/>
      <c r="E46" s="1"/>
      <c r="F46" s="1"/>
      <c r="G46" s="1"/>
      <c r="H46" s="1"/>
    </row>
    <row r="47" spans="1:8" ht="27.75" customHeight="1" x14ac:dyDescent="0.25">
      <c r="A47" s="1"/>
      <c r="B47" s="157" t="s">
        <v>252</v>
      </c>
      <c r="C47" s="157"/>
      <c r="D47" s="157"/>
      <c r="E47" s="157"/>
      <c r="F47" s="1"/>
      <c r="G47" s="1"/>
      <c r="H47" s="1"/>
    </row>
    <row r="48" spans="1:8" ht="21" customHeight="1" x14ac:dyDescent="0.25">
      <c r="A48" s="1"/>
      <c r="B48" s="158" t="s">
        <v>180</v>
      </c>
      <c r="C48" s="158"/>
      <c r="D48" s="158"/>
      <c r="E48" s="158"/>
      <c r="F48" s="1"/>
      <c r="G48" s="1"/>
      <c r="H48" s="1"/>
    </row>
    <row r="49" spans="1:8" ht="27" customHeight="1" x14ac:dyDescent="0.25">
      <c r="A49" s="1"/>
      <c r="B49" s="1" t="s">
        <v>181</v>
      </c>
      <c r="C49" s="148" t="s">
        <v>251</v>
      </c>
      <c r="D49" s="148"/>
      <c r="E49" s="148"/>
      <c r="F49" s="1"/>
      <c r="G49" s="1"/>
      <c r="H49" s="1"/>
    </row>
    <row r="50" spans="1:8" x14ac:dyDescent="0.25">
      <c r="A50" s="1"/>
      <c r="B50" s="13" t="s">
        <v>182</v>
      </c>
      <c r="C50" s="156" t="s">
        <v>179</v>
      </c>
      <c r="D50" s="156"/>
      <c r="E50" s="156"/>
      <c r="F50" s="1"/>
      <c r="G50" s="1"/>
      <c r="H50" s="1"/>
    </row>
    <row r="51" spans="1:8" x14ac:dyDescent="0.25">
      <c r="A51" s="1"/>
      <c r="B51" s="1" t="str">
        <f>B44</f>
        <v xml:space="preserve">от «09» марта 2021 г. </v>
      </c>
      <c r="C51" s="1"/>
      <c r="D51" s="1"/>
      <c r="E51" s="1"/>
      <c r="F51" s="1"/>
      <c r="G51" s="1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x14ac:dyDescent="0.25">
      <c r="A53" s="1"/>
      <c r="B53" s="1" t="s">
        <v>183</v>
      </c>
      <c r="C53" s="1"/>
      <c r="D53" s="1"/>
      <c r="E53" s="54">
        <f>E12-E13-E16-E24-E26-E29</f>
        <v>0</v>
      </c>
      <c r="F53" s="54">
        <f>F12-F13-F16-F24-F26-F29</f>
        <v>0</v>
      </c>
      <c r="G53" s="54">
        <f>G12-G13-G16-G24-G26-G29</f>
        <v>0</v>
      </c>
      <c r="H53" s="1"/>
    </row>
    <row r="54" spans="1:8" x14ac:dyDescent="0.25">
      <c r="A54" s="1"/>
      <c r="B54" s="1"/>
      <c r="C54" s="1"/>
      <c r="D54" s="1"/>
      <c r="E54" s="54">
        <f>E33-E34</f>
        <v>0</v>
      </c>
      <c r="F54" s="54">
        <f t="shared" ref="F54:G54" si="3">F33-F34</f>
        <v>0</v>
      </c>
      <c r="G54" s="54">
        <f t="shared" si="3"/>
        <v>0</v>
      </c>
      <c r="H54" s="1"/>
    </row>
    <row r="55" spans="1:8" x14ac:dyDescent="0.25">
      <c r="A55" s="1"/>
      <c r="B55" s="1"/>
      <c r="C55" s="1"/>
      <c r="D55" s="1"/>
      <c r="E55" s="1"/>
      <c r="F55" s="1"/>
      <c r="G55" s="1"/>
      <c r="H55" s="1"/>
    </row>
    <row r="56" spans="1:8" x14ac:dyDescent="0.25">
      <c r="A56" s="1"/>
      <c r="B56" s="1"/>
      <c r="C56" s="1"/>
      <c r="D56" s="1"/>
      <c r="E56" s="1"/>
      <c r="F56" s="1"/>
      <c r="G56" s="1"/>
      <c r="H56" s="1"/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8" spans="1:8" x14ac:dyDescent="0.25">
      <c r="A58" s="1"/>
      <c r="B58" s="1"/>
      <c r="C58" s="1"/>
      <c r="D58" s="1"/>
      <c r="E58" s="1"/>
      <c r="F58" s="1"/>
      <c r="G58" s="1"/>
      <c r="H58" s="1"/>
    </row>
    <row r="59" spans="1:8" x14ac:dyDescent="0.25">
      <c r="A59" s="1"/>
      <c r="B59" s="1"/>
      <c r="C59" s="1"/>
      <c r="D59" s="1"/>
      <c r="E59" s="1"/>
      <c r="F59" s="1"/>
      <c r="G59" s="1"/>
      <c r="H59" s="1"/>
    </row>
    <row r="60" spans="1:8" x14ac:dyDescent="0.25">
      <c r="A60" s="1"/>
      <c r="B60" s="1"/>
      <c r="C60" s="1"/>
      <c r="D60" s="1"/>
      <c r="E60" s="1"/>
      <c r="F60" s="1"/>
      <c r="G60" s="1"/>
      <c r="H60" s="1"/>
    </row>
    <row r="61" spans="1:8" x14ac:dyDescent="0.25">
      <c r="A61" s="1"/>
      <c r="B61" s="1"/>
      <c r="C61" s="1"/>
      <c r="D61" s="1"/>
      <c r="E61" s="1"/>
      <c r="F61" s="1"/>
      <c r="G61" s="1"/>
      <c r="H61" s="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x14ac:dyDescent="0.25">
      <c r="A63" s="1"/>
      <c r="B63" s="1"/>
      <c r="C63" s="1"/>
      <c r="D63" s="1"/>
      <c r="E63" s="1"/>
      <c r="F63" s="1"/>
      <c r="G63" s="1"/>
      <c r="H63" s="1"/>
    </row>
    <row r="64" spans="1:8" x14ac:dyDescent="0.25">
      <c r="A64" s="1"/>
      <c r="B64" s="1"/>
      <c r="C64" s="1"/>
      <c r="D64" s="1"/>
      <c r="E64" s="1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x14ac:dyDescent="0.25">
      <c r="A66" s="1"/>
      <c r="B66" s="1"/>
      <c r="C66" s="1"/>
      <c r="D66" s="1"/>
      <c r="E66" s="1"/>
      <c r="F66" s="1"/>
      <c r="G66" s="1"/>
      <c r="H66" s="1"/>
    </row>
    <row r="67" spans="1:8" x14ac:dyDescent="0.25">
      <c r="A67" s="1"/>
      <c r="B67" s="1"/>
      <c r="C67" s="1"/>
      <c r="D67" s="1"/>
      <c r="E67" s="1"/>
      <c r="F67" s="1"/>
      <c r="G67" s="1"/>
      <c r="H67" s="1"/>
    </row>
    <row r="68" spans="1:8" x14ac:dyDescent="0.25">
      <c r="A68" s="1"/>
      <c r="B68" s="1"/>
      <c r="C68" s="1"/>
      <c r="D68" s="1"/>
      <c r="E68" s="1"/>
      <c r="F68" s="1"/>
      <c r="G68" s="1"/>
      <c r="H68" s="1"/>
    </row>
    <row r="69" spans="1:8" x14ac:dyDescent="0.25">
      <c r="A69" s="1"/>
      <c r="B69" s="1"/>
      <c r="C69" s="1"/>
      <c r="D69" s="1"/>
      <c r="E69" s="1"/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1"/>
      <c r="E71" s="1"/>
      <c r="F71" s="1"/>
      <c r="G71" s="1"/>
      <c r="H71" s="1"/>
    </row>
    <row r="72" spans="1:8" x14ac:dyDescent="0.25">
      <c r="A72" s="1"/>
      <c r="B72" s="1"/>
      <c r="C72" s="1"/>
      <c r="D72" s="1"/>
      <c r="E72" s="1"/>
      <c r="F72" s="1"/>
      <c r="G72" s="1"/>
      <c r="H72" s="1"/>
    </row>
  </sheetData>
  <mergeCells count="28">
    <mergeCell ref="B1:H1"/>
    <mergeCell ref="I30:M30"/>
    <mergeCell ref="I8:M8"/>
    <mergeCell ref="F38:G38"/>
    <mergeCell ref="C50:E50"/>
    <mergeCell ref="C49:E49"/>
    <mergeCell ref="B47:E47"/>
    <mergeCell ref="B48:E48"/>
    <mergeCell ref="F43:G43"/>
    <mergeCell ref="C38:D38"/>
    <mergeCell ref="C39:D39"/>
    <mergeCell ref="C43:D43"/>
    <mergeCell ref="C42:D42"/>
    <mergeCell ref="I14:K14"/>
    <mergeCell ref="F39:G39"/>
    <mergeCell ref="F41:G41"/>
    <mergeCell ref="I17:K17"/>
    <mergeCell ref="F42:G42"/>
    <mergeCell ref="A2:A3"/>
    <mergeCell ref="C2:C3"/>
    <mergeCell ref="D2:D3"/>
    <mergeCell ref="E2:H2"/>
    <mergeCell ref="B2:B3"/>
    <mergeCell ref="I18:L18"/>
    <mergeCell ref="I22:L22"/>
    <mergeCell ref="I19:L19"/>
    <mergeCell ref="I21:L21"/>
    <mergeCell ref="I20:L20"/>
  </mergeCells>
  <pageMargins left="0.59055118110236227" right="0.31496062992125984" top="0.74" bottom="0.35433070866141736" header="0.71" footer="0.31496062992125984"/>
  <pageSetup paperSize="9" scale="86" orientation="portrait" r:id="rId1"/>
  <rowBreaks count="2" manualBreakCount="2">
    <brk id="34" max="7" man="1"/>
    <brk id="5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Тит.лист</vt:lpstr>
      <vt:lpstr>Раздел 1</vt:lpstr>
      <vt:lpstr>Раздел 2</vt:lpstr>
      <vt:lpstr>Тит.лист!_GoBack</vt:lpstr>
      <vt:lpstr>'Раздел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2021-03-16T22:04:47Z</dcterms:modified>
</cp:coreProperties>
</file>